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LIANAMARC\USB LILIANA\VIG 2024\1. PLANES\PLAN ANUAL SGSST 2024\"/>
    </mc:Choice>
  </mc:AlternateContent>
  <xr:revisionPtr revIDLastSave="0" documentId="13_ncr:1_{26EC1B4E-66A6-43CE-9A64-54E0710520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e Trabajo_V3 " sheetId="13" r:id="rId1"/>
    <sheet name="CRONOGRAMA HSE" sheetId="2" r:id="rId2"/>
    <sheet name="Hoja1" sheetId="12" state="hidden" r:id="rId3"/>
  </sheets>
  <definedNames>
    <definedName name="_xlnm._FilterDatabase" localSheetId="1" hidden="1">'CRONOGRAMA HSE'!$B$6:$AJ$80</definedName>
  </definedNames>
  <calcPr calcId="181029"/>
</workbook>
</file>

<file path=xl/calcChain.xml><?xml version="1.0" encoding="utf-8"?>
<calcChain xmlns="http://schemas.openxmlformats.org/spreadsheetml/2006/main">
  <c r="S118" i="13" l="1"/>
  <c r="S119" i="13" s="1"/>
  <c r="R118" i="13"/>
  <c r="Q118" i="13"/>
  <c r="P118" i="13"/>
  <c r="O118" i="13"/>
  <c r="N118" i="13"/>
  <c r="M118" i="13"/>
  <c r="L118" i="13"/>
  <c r="K118" i="13"/>
  <c r="J118" i="13"/>
  <c r="I118" i="13"/>
  <c r="H118" i="13"/>
  <c r="H119" i="13" s="1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AI59" i="2"/>
  <c r="AH59" i="2"/>
  <c r="R119" i="13" l="1"/>
  <c r="O119" i="13"/>
  <c r="I119" i="13"/>
  <c r="J119" i="13"/>
  <c r="AJ59" i="2"/>
  <c r="L119" i="13"/>
  <c r="N119" i="13"/>
  <c r="K119" i="13"/>
  <c r="P119" i="13"/>
  <c r="M119" i="13"/>
  <c r="Q119" i="13"/>
  <c r="U117" i="13"/>
  <c r="U118" i="13"/>
  <c r="AI69" i="2"/>
  <c r="AF74" i="2"/>
  <c r="AD74" i="2"/>
  <c r="Z74" i="2"/>
  <c r="X74" i="2"/>
  <c r="V74" i="2"/>
  <c r="T74" i="2"/>
  <c r="R74" i="2"/>
  <c r="P74" i="2"/>
  <c r="N74" i="2"/>
  <c r="L74" i="2"/>
  <c r="J74" i="2"/>
  <c r="Y117" i="13" l="1"/>
  <c r="AB74" i="2"/>
  <c r="AH69" i="2"/>
  <c r="AJ69" i="2" s="1"/>
  <c r="AI19" i="2"/>
  <c r="AH19" i="2"/>
  <c r="AI22" i="2"/>
  <c r="AH22" i="2"/>
  <c r="AH55" i="2"/>
  <c r="AI55" i="2"/>
  <c r="AH24" i="2"/>
  <c r="AI24" i="2"/>
  <c r="AI40" i="2"/>
  <c r="AH40" i="2"/>
  <c r="AI35" i="2"/>
  <c r="AH35" i="2"/>
  <c r="AI31" i="2"/>
  <c r="AH31" i="2"/>
  <c r="AH30" i="2"/>
  <c r="AI30" i="2"/>
  <c r="AD75" i="2"/>
  <c r="AD76" i="2" s="1"/>
  <c r="AI58" i="2"/>
  <c r="AH58" i="2"/>
  <c r="AI57" i="2"/>
  <c r="AH57" i="2"/>
  <c r="AI56" i="2"/>
  <c r="AH56" i="2"/>
  <c r="AI54" i="2"/>
  <c r="AH54" i="2"/>
  <c r="AI53" i="2"/>
  <c r="AH53" i="2"/>
  <c r="AI50" i="2"/>
  <c r="AH50" i="2"/>
  <c r="AI51" i="2"/>
  <c r="AH51" i="2"/>
  <c r="AI37" i="2"/>
  <c r="AH37" i="2"/>
  <c r="AI27" i="2"/>
  <c r="AI18" i="2"/>
  <c r="AI20" i="2"/>
  <c r="AI21" i="2"/>
  <c r="AI23" i="2"/>
  <c r="AI25" i="2"/>
  <c r="AI26" i="2"/>
  <c r="AH18" i="2"/>
  <c r="AH20" i="2"/>
  <c r="AH21" i="2"/>
  <c r="AH23" i="2"/>
  <c r="AH25" i="2"/>
  <c r="AH26" i="2"/>
  <c r="AH27" i="2"/>
  <c r="AF75" i="2"/>
  <c r="AF76" i="2" s="1"/>
  <c r="AB75" i="2"/>
  <c r="Z75" i="2"/>
  <c r="Z76" i="2" s="1"/>
  <c r="X75" i="2"/>
  <c r="X76" i="2" s="1"/>
  <c r="V75" i="2"/>
  <c r="V76" i="2" s="1"/>
  <c r="T75" i="2"/>
  <c r="T76" i="2" s="1"/>
  <c r="R75" i="2"/>
  <c r="R76" i="2" s="1"/>
  <c r="P75" i="2"/>
  <c r="P76" i="2" s="1"/>
  <c r="N75" i="2"/>
  <c r="N76" i="2" s="1"/>
  <c r="L75" i="2"/>
  <c r="L76" i="2" s="1"/>
  <c r="J75" i="2"/>
  <c r="J79" i="2" s="1"/>
  <c r="J78" i="2"/>
  <c r="L78" i="2" s="1"/>
  <c r="N78" i="2" s="1"/>
  <c r="P78" i="2" s="1"/>
  <c r="R78" i="2" s="1"/>
  <c r="T78" i="2" s="1"/>
  <c r="V78" i="2" s="1"/>
  <c r="X78" i="2" s="1"/>
  <c r="Z78" i="2" s="1"/>
  <c r="AI68" i="2"/>
  <c r="AH68" i="2"/>
  <c r="AI67" i="2"/>
  <c r="AH67" i="2"/>
  <c r="AI66" i="2"/>
  <c r="AH66" i="2"/>
  <c r="AI65" i="2"/>
  <c r="AH65" i="2"/>
  <c r="AI64" i="2"/>
  <c r="AH64" i="2"/>
  <c r="AI52" i="2"/>
  <c r="AH52" i="2"/>
  <c r="AI60" i="2"/>
  <c r="AH60" i="2"/>
  <c r="AI47" i="2"/>
  <c r="AH47" i="2"/>
  <c r="AI44" i="2"/>
  <c r="AH44" i="2"/>
  <c r="AI43" i="2"/>
  <c r="AH43" i="2"/>
  <c r="AI42" i="2"/>
  <c r="AH42" i="2"/>
  <c r="AH36" i="2"/>
  <c r="AH38" i="2"/>
  <c r="AH39" i="2"/>
  <c r="AI36" i="2"/>
  <c r="AI38" i="2"/>
  <c r="AI39" i="2"/>
  <c r="AJ42" i="2" l="1"/>
  <c r="AI32" i="2"/>
  <c r="AJ60" i="2"/>
  <c r="AJ47" i="2"/>
  <c r="AH32" i="2"/>
  <c r="AJ18" i="2"/>
  <c r="AJ40" i="2"/>
  <c r="AJ43" i="2"/>
  <c r="AJ52" i="2"/>
  <c r="AI71" i="2"/>
  <c r="AJ67" i="2"/>
  <c r="AJ26" i="2"/>
  <c r="AJ20" i="2"/>
  <c r="AJ37" i="2"/>
  <c r="AJ57" i="2"/>
  <c r="AJ64" i="2"/>
  <c r="AJ27" i="2"/>
  <c r="AJ21" i="2"/>
  <c r="AJ25" i="2"/>
  <c r="AJ51" i="2"/>
  <c r="AJ39" i="2"/>
  <c r="AI28" i="2"/>
  <c r="AJ24" i="2"/>
  <c r="AJ19" i="2"/>
  <c r="AJ35" i="2"/>
  <c r="AJ55" i="2"/>
  <c r="AJ38" i="2"/>
  <c r="AJ68" i="2"/>
  <c r="V77" i="2"/>
  <c r="AH28" i="2"/>
  <c r="AH61" i="2"/>
  <c r="AH45" i="2"/>
  <c r="AJ44" i="2"/>
  <c r="AI61" i="2"/>
  <c r="AJ50" i="2"/>
  <c r="AJ36" i="2"/>
  <c r="AJ66" i="2"/>
  <c r="AJ31" i="2"/>
  <c r="AJ22" i="2"/>
  <c r="AH71" i="2"/>
  <c r="AB76" i="2"/>
  <c r="AJ23" i="2"/>
  <c r="AJ53" i="2"/>
  <c r="AJ56" i="2"/>
  <c r="AJ58" i="2"/>
  <c r="AJ65" i="2"/>
  <c r="AB78" i="2"/>
  <c r="AD78" i="2" s="1"/>
  <c r="AF78" i="2" s="1"/>
  <c r="P77" i="2"/>
  <c r="AJ54" i="2"/>
  <c r="AB77" i="2"/>
  <c r="L79" i="2"/>
  <c r="J80" i="2"/>
  <c r="AI45" i="2"/>
  <c r="J77" i="2"/>
  <c r="AJ30" i="2"/>
  <c r="J76" i="2"/>
  <c r="AJ32" i="2" l="1"/>
  <c r="AJ28" i="2"/>
  <c r="AJ61" i="2"/>
  <c r="AJ71" i="2"/>
  <c r="AJ45" i="2"/>
  <c r="L80" i="2"/>
  <c r="N79" i="2"/>
  <c r="P79" i="2" l="1"/>
  <c r="N80" i="2"/>
  <c r="R79" i="2" l="1"/>
  <c r="P80" i="2"/>
  <c r="R80" i="2" l="1"/>
  <c r="T79" i="2"/>
  <c r="T80" i="2" l="1"/>
  <c r="V79" i="2"/>
  <c r="V80" i="2" l="1"/>
  <c r="X79" i="2"/>
  <c r="X80" i="2" l="1"/>
  <c r="Z79" i="2"/>
  <c r="Z80" i="2" l="1"/>
  <c r="AB79" i="2"/>
  <c r="AD79" i="2" l="1"/>
  <c r="AB80" i="2"/>
  <c r="AF79" i="2" l="1"/>
  <c r="AF80" i="2" s="1"/>
  <c r="AD8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5" authorId="0" shapeId="0" xr:uid="{0EB276A8-ECE9-4A8B-A405-7A5F1750A59B}">
      <text>
        <r>
          <rPr>
            <sz val="9"/>
            <color indexed="81"/>
            <rFont val="Tahoma"/>
            <family val="2"/>
          </rPr>
          <t>Físico</t>
        </r>
      </text>
    </comment>
    <comment ref="V5" authorId="0" shapeId="0" xr:uid="{75080AF8-8CA9-4495-9C67-3F5E605725C5}">
      <text>
        <r>
          <rPr>
            <sz val="9"/>
            <color indexed="81"/>
            <rFont val="Tahoma"/>
            <family val="2"/>
          </rPr>
          <t>Economico</t>
        </r>
      </text>
    </comment>
    <comment ref="W5" authorId="0" shapeId="0" xr:uid="{B16EA1FB-06EA-4005-BA7D-F91E18CBFC12}">
      <text>
        <r>
          <rPr>
            <sz val="9"/>
            <color indexed="81"/>
            <rFont val="Tahoma"/>
            <family val="2"/>
          </rPr>
          <t>Humano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Villanueva</author>
  </authors>
  <commentList>
    <comment ref="B5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Elizabeth Villanueva:</t>
        </r>
        <r>
          <rPr>
            <sz val="9"/>
            <color indexed="81"/>
            <rFont val="Tahoma"/>
            <family val="2"/>
          </rPr>
          <t xml:space="preserve">
SIMULADOR VIRTUAL DE SEGURIDAD VIAL
JORNADA DE DONACIÓN DE SANGRE
ACTIVIDADES DE ACONDICIONAMIENTO FÍSICO,(DIA DEL MOVIMIENTO)
VIAJE DE LOS SUEÑOS(ACTIVIDAD DE PROYECTO DE VIDA, FELICIDAD ORGANIZACIONAL)STAND UP COMEDY,
ACTIVIDAD MUSICAL
</t>
        </r>
      </text>
    </comment>
    <comment ref="B6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Elizabeth Villanueva:</t>
        </r>
        <r>
          <rPr>
            <sz val="9"/>
            <color indexed="81"/>
            <rFont val="Tahoma"/>
            <family val="2"/>
          </rPr>
          <t xml:space="preserve">
Programada con la ARL, para el último viernes de cada mes, a las 3 pm</t>
        </r>
      </text>
    </comment>
    <comment ref="B6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Elizabeth Villanueva:</t>
        </r>
        <r>
          <rPr>
            <sz val="9"/>
            <color indexed="81"/>
            <rFont val="Tahoma"/>
            <family val="2"/>
          </rPr>
          <t xml:space="preserve">
e planifican on el copasst y de ellos ale el auditor que es necesario formar</t>
        </r>
      </text>
    </comment>
  </commentList>
</comments>
</file>

<file path=xl/sharedStrings.xml><?xml version="1.0" encoding="utf-8"?>
<sst xmlns="http://schemas.openxmlformats.org/spreadsheetml/2006/main" count="774" uniqueCount="327">
  <si>
    <t xml:space="preserve">NOMBRE DEL INDICADOR </t>
  </si>
  <si>
    <t xml:space="preserve">RESPONSABLE </t>
  </si>
  <si>
    <t>META</t>
  </si>
  <si>
    <t>FRECUENCIA</t>
  </si>
  <si>
    <t xml:space="preserve">Cumplimiento : </t>
  </si>
  <si>
    <t xml:space="preserve">ALCANCE </t>
  </si>
  <si>
    <t xml:space="preserve">DOCUMENTOS REFERENCIA </t>
  </si>
  <si>
    <t>CRONOGRAMA DE ACTIVIDADES</t>
  </si>
  <si>
    <t>ACTIVIDADES</t>
  </si>
  <si>
    <t>RESPONSABLE</t>
  </si>
  <si>
    <t>TRIMESTRE I</t>
  </si>
  <si>
    <t>TRIMESTRE II</t>
  </si>
  <si>
    <t>TRIMESTRE III</t>
  </si>
  <si>
    <t>TRIMESTRE IV</t>
  </si>
  <si>
    <t>Consolidado</t>
  </si>
  <si>
    <t>ENE</t>
  </si>
  <si>
    <t>FEB</t>
  </si>
  <si>
    <t>MAR</t>
  </si>
  <si>
    <t>ABR</t>
  </si>
  <si>
    <t>MAY</t>
  </si>
  <si>
    <t>JUN</t>
  </si>
  <si>
    <t>JUL</t>
  </si>
  <si>
    <t>AGO.</t>
  </si>
  <si>
    <t>SEP.</t>
  </si>
  <si>
    <t>OCT</t>
  </si>
  <si>
    <t>NOV</t>
  </si>
  <si>
    <t>DIC</t>
  </si>
  <si>
    <t>P</t>
  </si>
  <si>
    <t>E</t>
  </si>
  <si>
    <t>% Cumplimiento</t>
  </si>
  <si>
    <t>REUNIONES COMITÉ DE CONVIVENCIA TRIMESTRALMENTE</t>
  </si>
  <si>
    <t>SEGUIMIENTO Y CONTROL DE ELEMENTOS BOTIQUIN PRIMEROS AUXILIOS</t>
  </si>
  <si>
    <t>AUDITORIAS INTERNAS DEL SG-SST</t>
  </si>
  <si>
    <t>CONTROL ESTADISTICAS</t>
  </si>
  <si>
    <t>PROGRAMADO MENSUAL</t>
  </si>
  <si>
    <t>EJECUTADO MENSUAL</t>
  </si>
  <si>
    <t>% CUMPLIMIENTO MENSUAL</t>
  </si>
  <si>
    <t>% TRIMESTRAL</t>
  </si>
  <si>
    <t>PROGRAMADO ACUMULADO</t>
  </si>
  <si>
    <t>EJECUTADO ACUMULADO</t>
  </si>
  <si>
    <t>% CUMPLIMIENTO ACUMULADO</t>
  </si>
  <si>
    <t>(Actividades ejecutadas/ Actividades Propuestas)*100</t>
  </si>
  <si>
    <t>FORMULA</t>
  </si>
  <si>
    <t>IMPLEMENTACIÓN DE ACCIONES DE MEJORA</t>
  </si>
  <si>
    <t>IMPLEMENTACIÓN DE ACCIONES CORRECTIVAS Y PREVENTIVAS.</t>
  </si>
  <si>
    <t>SEGUIMIENTO A INDICADORES</t>
  </si>
  <si>
    <t>Desarrollar las actividades del SG SST, que mejoren las condiciones laborales  y ambientales</t>
  </si>
  <si>
    <t xml:space="preserve">INSPECCIONES DE SEGURIDAD </t>
  </si>
  <si>
    <t xml:space="preserve">REALIZACIÓN DE SIMULACROS </t>
  </si>
  <si>
    <t>REUNIONES COPASST MENSUALMENTE</t>
  </si>
  <si>
    <t>RECURSOS</t>
  </si>
  <si>
    <t>REVISIÓN DIRECCIÓN</t>
  </si>
  <si>
    <t>CALCULO DE INDICADORES DEL SG-SST</t>
  </si>
  <si>
    <t>LIDER TALENTO HUMANO</t>
  </si>
  <si>
    <t>BRIGADA DE EMERGENCIAS</t>
  </si>
  <si>
    <t>ACTUALIZACIÓN DEL CRONOGRAMA SST</t>
  </si>
  <si>
    <t>REGISTRO DE AUSENTISMO</t>
  </si>
  <si>
    <t>1 de 2</t>
  </si>
  <si>
    <t>HUMANO</t>
  </si>
  <si>
    <t>TECNICO</t>
  </si>
  <si>
    <t>TECNICO Y FINANCIERO</t>
  </si>
  <si>
    <t>FINANCIERO</t>
  </si>
  <si>
    <t>FIRMA: ____________________________</t>
  </si>
  <si>
    <t>P: Programado</t>
  </si>
  <si>
    <t>E:Ejecutado</t>
  </si>
  <si>
    <t>SG-SST (Sistema de Gestión en Seguridad y Salud en el Trabajo) Todos los documentos del sistema de Gestión de la Seguridad y Salud en el Trabajo</t>
  </si>
  <si>
    <t xml:space="preserve">EL desarrollo de las actividades del Sistema de Gestión de Seguridad y Salud en el trabajo (SG-SST) aplica a todos los colaboradores independiente de su furma de contratación , y a todos los centros de trabajo y áreas de operación. 
</t>
  </si>
  <si>
    <t>PLAN BÁSICO</t>
  </si>
  <si>
    <t>EVALUACIÓN DIAGNOSTICA</t>
  </si>
  <si>
    <t>ASIGNACIÓN  Y PROYECCIÓN DE PRESUPUESTO</t>
  </si>
  <si>
    <t>DIRECCIÓN</t>
  </si>
  <si>
    <t>HIGIENE INDUSTRIAL</t>
  </si>
  <si>
    <t xml:space="preserve">CAPACITACIÓN USO Y MANTENIMIENTO ADECUADO DE EPP </t>
  </si>
  <si>
    <t xml:space="preserve">CAPACITACIÓN INVESTIGACION DE ACCIDENTES </t>
  </si>
  <si>
    <t>SEGURIDAD INDUSTRIAL</t>
  </si>
  <si>
    <t>MEDICINA PREVENTIVA Y DEL TRABAJO</t>
  </si>
  <si>
    <t xml:space="preserve">CAPACITACIÓN ESTILOS DE VIDA SALUDABLE  </t>
  </si>
  <si>
    <t>EVALUACIÓN Y MEJORA DEL SISTEMA SG-SST</t>
  </si>
  <si>
    <t>REVISION, MANTENIMIENTO Y RECARGA DE EXTINTORES</t>
  </si>
  <si>
    <t>CAPACITACIÓN SEGURIDAD, ORDEN Y ASEO</t>
  </si>
  <si>
    <t>ENTREGA DE ELEMENTOS DE PROTECCIÓN PERSONAL</t>
  </si>
  <si>
    <t>REALIZACIÓN MATRIZ DE CAPACITACIÓN</t>
  </si>
  <si>
    <t>ACTIVIDAD CORAZÓN SALUDABLES</t>
  </si>
  <si>
    <t>ACTUALIZACIÓN MATRIZ LEGAL</t>
  </si>
  <si>
    <t>SEGUIMIENTO ACIVIDADES PROGRAMADAS</t>
  </si>
  <si>
    <t>CAPACITACIÓN HIGIENE POSTURAL</t>
  </si>
  <si>
    <t>Lider proceso Gestion Humana-</t>
  </si>
  <si>
    <t>CAPACITACIÓN  RIESGO PUBLICO</t>
  </si>
  <si>
    <t>ACTUALIZACION  DE MATRIZ DE PELIGROS Y RIESGOS GTC 45</t>
  </si>
  <si>
    <t>TALLER PAUSAS ACTIVAS/ GIMNASIA LABORAL</t>
  </si>
  <si>
    <t xml:space="preserve">  </t>
  </si>
  <si>
    <t>DIVULGACIÓN DEL SG-SST (INDUCCIÓN REINDUCCIÓN POLITICA)</t>
  </si>
  <si>
    <t>PLAN ANUAL DE TRABAJO</t>
  </si>
  <si>
    <t>Original Fimado</t>
  </si>
  <si>
    <t>Firma:</t>
  </si>
  <si>
    <t>DIVULGACIÓN  PLAN EMERGENCIAS CAPACITACION BRIGADAS DE EMERGENCIA (PRIMEROS AUXILIOS, CONTRAINCENDIOS, COMO ACTUAR EN EMERGENCIAS, AYUDA MUTUA)</t>
  </si>
  <si>
    <t>SENSIBILIZACIÓN DE DISPOSICIÓN FINAL DE RESIDUOS</t>
  </si>
  <si>
    <t>V</t>
  </si>
  <si>
    <t>v</t>
  </si>
  <si>
    <t>SST-COPASST</t>
  </si>
  <si>
    <t>SST-NOMINA</t>
  </si>
  <si>
    <t>OPERACIONES</t>
  </si>
  <si>
    <t>SST-COPASST-OPERACIONES</t>
  </si>
  <si>
    <t xml:space="preserve">VERIFICACIÓN DE REALIZACIÓN EXAMENES MEDICOS DE INGRESO  PERIODICOS Y RETIRO </t>
  </si>
  <si>
    <t>ACTIVIDAD DE DIVULGACIÓN POLITICA DE PREVENCIÓN DEL CONSUMO DE ALCOHOL , DROGAS Y TABACO</t>
  </si>
  <si>
    <t>APLICACIÓN DE DIAGNOSTICO PERFIL SOCIODEMOGRAFICO</t>
  </si>
  <si>
    <t>ARL</t>
  </si>
  <si>
    <t>ENCARGADO SG-SST</t>
  </si>
  <si>
    <t>ENCARGADO SG-SST-COPASST</t>
  </si>
  <si>
    <t>Retiro espiritual para los funcionarios</t>
  </si>
  <si>
    <t>Me gustaría que continuarán con las de 2018</t>
  </si>
  <si>
    <t>INCENTIVOS</t>
  </si>
  <si>
    <t>Halloween para niños</t>
  </si>
  <si>
    <t>Pudiera tener música suave en las oficinas de la entidad mientras se está trabajando.</t>
  </si>
  <si>
    <t>Cumpleaños de los niños para celebrar con ellos.</t>
  </si>
  <si>
    <t>Poder hacerme un chequeo ejecutivo en CAFAM como lo hacen los expertos</t>
  </si>
  <si>
    <t xml:space="preserve">Que se hagan cosas más grandes, la CREG siempre ha dado regalos muy simples en el </t>
  </si>
  <si>
    <t>política fuerte salario emocional.</t>
  </si>
  <si>
    <t>Cumpleaños</t>
  </si>
  <si>
    <t>teatro</t>
  </si>
  <si>
    <t>Nuevos beneficios</t>
  </si>
  <si>
    <t xml:space="preserve">mascotas  perros en la caminata ecológica. </t>
  </si>
  <si>
    <t xml:space="preserve">Nueva decoracionEn diciembre que varíe cada año, venimos usando los mismos adornos hace 4 años, que se </t>
  </si>
  <si>
    <t>teatrales y de cine</t>
  </si>
  <si>
    <t>horarios flexibles</t>
  </si>
  <si>
    <t>ACTIVIDADES DEL PVE-PSICOSOCIAL</t>
  </si>
  <si>
    <t>Director</t>
  </si>
  <si>
    <t xml:space="preserve">Elaborado por:                        </t>
  </si>
  <si>
    <t xml:space="preserve">Aprobado por:                          </t>
  </si>
  <si>
    <t>MANTENIMIENTO LOCATIVO</t>
  </si>
  <si>
    <t xml:space="preserve">ENCARGADO SG-SST  - ARL </t>
  </si>
  <si>
    <t xml:space="preserve">ARL </t>
  </si>
  <si>
    <t xml:space="preserve">SST-ARL </t>
  </si>
  <si>
    <t xml:space="preserve">DIRECCION </t>
  </si>
  <si>
    <t>ARL-</t>
  </si>
  <si>
    <t>D</t>
  </si>
  <si>
    <t>PLAN DE TRABAJO ANUAL DEL SISTEMA DE GESTIÓN EN SEGURIDAD Y SALUD EN EL TRABAJO SG-SST 2023</t>
  </si>
  <si>
    <t>SEMESTRAL</t>
  </si>
  <si>
    <t>A</t>
  </si>
  <si>
    <t>PROCESO DE GESTIÓN DEL TALENTO HUMANO</t>
  </si>
  <si>
    <t>Código:</t>
  </si>
  <si>
    <t>F-GS-001</t>
  </si>
  <si>
    <t>Versión:</t>
  </si>
  <si>
    <t>3.0</t>
  </si>
  <si>
    <t>Fecha:</t>
  </si>
  <si>
    <t>No.</t>
  </si>
  <si>
    <t>CICLO PHVA</t>
  </si>
  <si>
    <t>OBJETIVO DE CONTROL DEL RIESGO</t>
  </si>
  <si>
    <t>METAS</t>
  </si>
  <si>
    <t>ACTIVIDAD</t>
  </si>
  <si>
    <t xml:space="preserve">INDICADOR DE ESTRUCTURA, PROCESO Y RESULTADO </t>
  </si>
  <si>
    <t>ENTREGABLE</t>
  </si>
  <si>
    <t>OBSERVACIONES</t>
  </si>
  <si>
    <t>F</t>
  </si>
  <si>
    <t>H</t>
  </si>
  <si>
    <t>Programar capacitaciones para el personal</t>
  </si>
  <si>
    <t>Elaborar un plan de capacitación de SG-SST, que cubra a todo el personal y peligros identificados</t>
  </si>
  <si>
    <t>Elaborar un plan de capacitación en materia de seguridad y salud en el trabajo</t>
  </si>
  <si>
    <t>Especialista SST
Profesional SST</t>
  </si>
  <si>
    <t>X</t>
  </si>
  <si>
    <t>Plan de capacitación anual</t>
  </si>
  <si>
    <t>Se debe fortalecer el proceso de capacitación al personal</t>
  </si>
  <si>
    <t>Revisar y actualizar los Sistemas de Vigilancia Epidemiológica</t>
  </si>
  <si>
    <r>
      <t xml:space="preserve">Cumplir en un igual o mayor al </t>
    </r>
    <r>
      <rPr>
        <b/>
        <sz val="9"/>
        <rFont val="Century Gothic"/>
        <family val="2"/>
      </rPr>
      <t xml:space="preserve">90% </t>
    </r>
    <r>
      <rPr>
        <sz val="9"/>
        <rFont val="Century Gothic"/>
        <family val="2"/>
      </rPr>
      <t>de las actividades programadas en los SVE</t>
    </r>
  </si>
  <si>
    <t>Programas de vigilancia epidemiológica</t>
  </si>
  <si>
    <t>Pendiente el segundo semestre de l años</t>
  </si>
  <si>
    <t>Revisión y análisis de las estadísticas de ausentismo, morbilida</t>
  </si>
  <si>
    <t>Cumplir las metas propuestas para cada indicador del SG-SST.</t>
  </si>
  <si>
    <t>Revisar los indicadores del SG-SST.</t>
  </si>
  <si>
    <t>Todos los indicadores</t>
  </si>
  <si>
    <t>Ver tabla de indicadores de acuerdo a lo establecido en el Decreto 1072 de 2015</t>
  </si>
  <si>
    <t>Verificar con el año anterior para la realización de los comparativos</t>
  </si>
  <si>
    <t>Revisión y análisis de  diagnósticos de salud</t>
  </si>
  <si>
    <r>
      <t xml:space="preserve">Revisar el </t>
    </r>
    <r>
      <rPr>
        <b/>
        <sz val="9"/>
        <rFont val="Century Gothic"/>
        <family val="2"/>
      </rPr>
      <t>100%</t>
    </r>
    <r>
      <rPr>
        <b/>
        <sz val="9"/>
        <color indexed="12"/>
        <rFont val="Century Gothic"/>
        <family val="2"/>
      </rPr>
      <t xml:space="preserve"> </t>
    </r>
    <r>
      <rPr>
        <sz val="9"/>
        <rFont val="Century Gothic"/>
        <family val="2"/>
      </rPr>
      <t>de los informes de condiciones de salud.</t>
    </r>
  </si>
  <si>
    <t>Revisar los informes de condiciones de salud</t>
  </si>
  <si>
    <t>Resultado estadistico de acuerdo a los exámenes periodicos</t>
  </si>
  <si>
    <t>Para todo el personal</t>
  </si>
  <si>
    <t>Revisión y análisis de  la Matriz de identificación de peligros y valoración de riesgos.</t>
  </si>
  <si>
    <t>Matriz de identificación de peligros de todas las oficinas territoriales</t>
  </si>
  <si>
    <t>Elaborar una matriz de identificación de peligros y valoración de riesgos de las oficinas del AMB</t>
  </si>
  <si>
    <t xml:space="preserve">Matriz de identificación de peligros y valoración de riesgos. </t>
  </si>
  <si>
    <t>El indicador tiene en cuenta la existencia de una matriz de identificación de peligros y valoración de riesgos</t>
  </si>
  <si>
    <t>Revisión y análisis de  la Matriz de identificación requisitos legales aplicables</t>
  </si>
  <si>
    <t>Cumplir con el 100% de los requisitos legales aplicables</t>
  </si>
  <si>
    <t>Identificar los requisitos legales aplicables a la organización y diligenciar la matriz de identificación de requisitos legales para su cumplimiento.</t>
  </si>
  <si>
    <t>Matriz de requisitos legales diligenciada, evidenciando el cumplimiento</t>
  </si>
  <si>
    <t>Se da prioridad a la revisión de riesgos cada vez que son emitidas normas por el ministerio de trabajo</t>
  </si>
  <si>
    <t>Revisión de la politica de SST y demás políticas que fundamentan el Sistema; y las otras políticas necesarias para el funcionamiento del Sistema</t>
  </si>
  <si>
    <t>Revisar las Políticas</t>
  </si>
  <si>
    <t>Actualizar de ser necesario la Política de seguridad y salud en el trabajo debidamente firmada y fechada. Además de revisadas por el COPASST</t>
  </si>
  <si>
    <t>Politica integrada que contemple los compromisos en materia de SST. Firmada y publicada</t>
  </si>
  <si>
    <t>El indicador tiene en cuenta la existencia de una politica que contemple SST</t>
  </si>
  <si>
    <t>Revisión de los objetivos del sistema, y del  Reglamento de Higiene Industrial</t>
  </si>
  <si>
    <t>Revisar si los objetivos son acordes a las necesidades del Sistema; al igual que el Reglamento de Higiene Industrial</t>
  </si>
  <si>
    <t>Se debe revisar si los objetivos del Sistema se ajustan a las caracteristicas de la institución, así como el Reglamento de Higiene y Seguridad Industrial</t>
  </si>
  <si>
    <t>Objetivos y Reglamento de Higiene y Seguridad revisados, aprobados, firmados y divulgados</t>
  </si>
  <si>
    <t>Revisión del plan de emergencias (Incluye sus elementos)</t>
  </si>
  <si>
    <r>
      <t xml:space="preserve">Cumplir en un igual o mayor al </t>
    </r>
    <r>
      <rPr>
        <b/>
        <sz val="9"/>
        <rFont val="Century Gothic"/>
        <family val="2"/>
      </rPr>
      <t xml:space="preserve">90% </t>
    </r>
    <r>
      <rPr>
        <sz val="9"/>
        <rFont val="Century Gothic"/>
        <family val="2"/>
      </rPr>
      <t>de las actividades programadas para el plan de emergencias</t>
    </r>
  </si>
  <si>
    <t xml:space="preserve">Desarrollar las actividades programadas en el plan de emergencias </t>
  </si>
  <si>
    <t>Plan de emergencias revisado y socializado al personal directo, contratista y visitante.</t>
  </si>
  <si>
    <t>Revisión de profesiograma (Examenes médicos ocupacionales)</t>
  </si>
  <si>
    <t>Desarrollar los examenes médicos ocupacionales de acuerdo al profesiograma establecido.</t>
  </si>
  <si>
    <t>Revisar el profesiograma en cuanto si se ajusta los examenes ocupacionales a la actividad a desarrollar por cada trabajador y su cumplimiento.</t>
  </si>
  <si>
    <t>Profesiograma que involucre todos los cargos</t>
  </si>
  <si>
    <t>El indicador tiene en cuenta la existencia de un profesiograma.</t>
  </si>
  <si>
    <t>Definir y asignar los recursos financieros, técnicos y el personal necesario para el SG-SST.</t>
  </si>
  <si>
    <t>Definir y asignar un presupuesto que permita el desarrollo del SG-SST.</t>
  </si>
  <si>
    <t>Definir y asignar un presupuesto que permita el desarrollo del SG-SST revisado y aprobado por la alta dirección.</t>
  </si>
  <si>
    <t>Especialista SST
Of. Planeación</t>
  </si>
  <si>
    <t>Presupuesto definido y aprobado por la alta dirección.</t>
  </si>
  <si>
    <t>Realizar inspecciones de seguridad</t>
  </si>
  <si>
    <t>Ejecutar igual o mayor al 90% de las inspecciones de seguridad planedas</t>
  </si>
  <si>
    <t>Ejecutar las inspecciones de seguridad</t>
  </si>
  <si>
    <t>Formatos diligenciados con las inspecciones de seguridad</t>
  </si>
  <si>
    <t>Las inspecciones se deben realizar con el acompañamiento de los miembros del COPASST; y las del Plan de Emergencia con la Brigada</t>
  </si>
  <si>
    <t>Realizar mediciones ambientales</t>
  </si>
  <si>
    <t>Realizar el 100% de las mediciones ambientales programadas</t>
  </si>
  <si>
    <t>Realizar mediciones ambientales de acuerdo a los peligros identificados</t>
  </si>
  <si>
    <t>Especialista SST
ARL</t>
  </si>
  <si>
    <t>Informe de mediciones ambientales</t>
  </si>
  <si>
    <t>Desarrollar las actividades de capacitación al 100%</t>
  </si>
  <si>
    <t>Capacitación en Investigación de AT - Incidentes</t>
  </si>
  <si>
    <t>Realizar reuniones del COPASST</t>
  </si>
  <si>
    <t>Llevar a cabo las reuniones programadas del VIGÍA</t>
  </si>
  <si>
    <t>Actas de reunión del COPASST</t>
  </si>
  <si>
    <t>Realizar un plan de capacitación</t>
  </si>
  <si>
    <t>Desarrollar un plan de capacitación que cobije al 100% de la población trabajadora</t>
  </si>
  <si>
    <t>Llevar va cabo las capacitaciones programadas</t>
  </si>
  <si>
    <t>Registros de asistencia a las capacitaciones, evaluaciones de las capacitaciones.</t>
  </si>
  <si>
    <t>Ejecutar las actividades programadas de los SVE BIOMECANICO, PSICOSOCIAL</t>
  </si>
  <si>
    <t>Ejecutar igual o mayor al 90% de las actividades programadas de los SVE</t>
  </si>
  <si>
    <t>Desarrollar las actividades programada de los SVE</t>
  </si>
  <si>
    <t>Registros de asistencia a capacitacipones, talleres, entrega de elementos, registro fotográfico</t>
  </si>
  <si>
    <t>Aplica para cada programa de vigilancia epidemiológica</t>
  </si>
  <si>
    <t>Realizar inducción al SG-SST.</t>
  </si>
  <si>
    <t>Realizar la re-inducción al 100% del personal.</t>
  </si>
  <si>
    <t>Realizar inducción a todo el personal que ingresa a la CAJA</t>
  </si>
  <si>
    <t>Especialista SST
Profesional SST
Profesional Capacitación</t>
  </si>
  <si>
    <t>Registros de asistencia, evaluaciones</t>
  </si>
  <si>
    <t>Se debe realizar una evaluación del proceso para plan de mejora</t>
  </si>
  <si>
    <t>Realizar inducción y re-inducción al SG-SST.</t>
  </si>
  <si>
    <t>Realizar inducción a todos los colaboradores de Caja</t>
  </si>
  <si>
    <t>Inducción realizada/Inducción programada</t>
  </si>
  <si>
    <t>Registro asistencia a capacitación</t>
  </si>
  <si>
    <t>Jornadas de pausas activas</t>
  </si>
  <si>
    <t>Realizar una jornada de pausas activas dirigida tres veces al año, y fomentar las pausas por parte de los trabajadores</t>
  </si>
  <si>
    <t xml:space="preserve">Desarrollar pausas activas </t>
  </si>
  <si>
    <t>Registro de asistencia a las pausas activas, registro fotográfico</t>
  </si>
  <si>
    <t>Semana de la salud</t>
  </si>
  <si>
    <t>Desarrollar actividades de promoción y prevención de la salud en la semana de la salud.</t>
  </si>
  <si>
    <t>Desarrollar diferentes actividades en la semana de la salud</t>
  </si>
  <si>
    <t>Especialista SST
Profesional SST
Profesional Bienestar</t>
  </si>
  <si>
    <t>Registro de asistencia de las actividades programadas, registro fotográfico</t>
  </si>
  <si>
    <t>Aplicación actividades de seguimiento Bateria.</t>
  </si>
  <si>
    <t xml:space="preserve">Realizar actividades y seguimiento de la Batería de acuerdo a resultados </t>
  </si>
  <si>
    <t>Control de actividades de Riesgo Psicosocial</t>
  </si>
  <si>
    <t>Registros de asistencia a capacitaciones, talleres, entrega de elementos, informe bateria psicosocial</t>
  </si>
  <si>
    <t>Conservar los documentos del SG-SST establecidos por la organización</t>
  </si>
  <si>
    <t>Conservar el 100% de los documentos identificados</t>
  </si>
  <si>
    <t>Conservar en medio físico o magnetico los documentos del SG-SST exigidos por la normatividad Colombiana</t>
  </si>
  <si>
    <t>Especialista SST
Profesional SST
Grupo de Archivo</t>
  </si>
  <si>
    <t>Documentos a conservar con su respectivo inventario (De acuerdo al listado maestro de documentos)</t>
  </si>
  <si>
    <t>Plan de emergencias</t>
  </si>
  <si>
    <t>Documentar adecuadamente el Plan de emergencias de cada una de las oficinas del AMB</t>
  </si>
  <si>
    <t>Inspección y dotación de Botiquines de acuerdo con la normatividad vigente</t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</si>
  <si>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Procedimientos operativos normalizados</t>
    </r>
  </si>
  <si>
    <t>Inspección de extintores</t>
  </si>
  <si>
    <t>Realizar entrenamiento/capacitación a la brigada de emergencias</t>
  </si>
  <si>
    <t>Verificar el cumplimiento de los planes de accion, programas y actividades propuestas en el cronograma del SG-SST.</t>
  </si>
  <si>
    <r>
      <t xml:space="preserve">Cumplir con el </t>
    </r>
    <r>
      <rPr>
        <b/>
        <sz val="9"/>
        <rFont val="Century Gothic"/>
        <family val="2"/>
      </rPr>
      <t>100%</t>
    </r>
    <r>
      <rPr>
        <sz val="9"/>
        <rFont val="Century Gothic"/>
        <family val="2"/>
      </rPr>
      <t xml:space="preserve"> de las Investigaciones de AT-EL ocurridos y calificados de Origen.</t>
    </r>
  </si>
  <si>
    <t>Investigar los accidentes de trabajo e incidentes</t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</si>
  <si>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Estadisticas de investigación de accidentes e incidentes./Soportes de Investigaciones.</t>
    </r>
  </si>
  <si>
    <t>Verificar la pertinencia y eficacia del  plan de emergencias.</t>
  </si>
  <si>
    <t>Realizar por lo menos 1 vez al año simulacro</t>
  </si>
  <si>
    <t xml:space="preserve">Realizar simulacro de evacuación </t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</si>
  <si>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Informe simulacro de emergencias</t>
    </r>
  </si>
  <si>
    <t xml:space="preserve">Revision por la gerencia </t>
  </si>
  <si>
    <t>Revision anual de la alta dirección</t>
  </si>
  <si>
    <t>Revision de la politica anual</t>
  </si>
  <si>
    <t>Especialista SST
Profesional SST
Secretaria General</t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</si>
  <si>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Acta de Revision</t>
    </r>
  </si>
  <si>
    <t xml:space="preserve">En general es un informe de revisión  por la dirección teniendo en cuenta el Art. 2.2.4.6.31. Revisión por la Alta Dirección del Decreto 1072 de 2015. </t>
  </si>
  <si>
    <t>Evidenciar que se cumpla con la normatividad nacional vigente aplicable en materia de riesgos laborales</t>
  </si>
  <si>
    <t>Revision de la identificación de peligros e identificación de riesgo y planes de acción.</t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</si>
  <si>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Informe</t>
    </r>
  </si>
  <si>
    <t>Indicadores de estructura, impacto y resultados.</t>
  </si>
  <si>
    <t xml:space="preserve">Auditoria interna o externa </t>
  </si>
  <si>
    <r>
      <t xml:space="preserve">Realizar Auditoria  al SG-SSY </t>
    </r>
    <r>
      <rPr>
        <b/>
        <sz val="9"/>
        <rFont val="Century Gothic"/>
        <family val="2"/>
      </rPr>
      <t>cada año</t>
    </r>
    <r>
      <rPr>
        <sz val="9"/>
        <color indexed="8"/>
        <rFont val="Century Gothic"/>
        <family val="2"/>
      </rPr>
      <t xml:space="preserve"> y seguimiento a las anteriores</t>
    </r>
  </si>
  <si>
    <t>Verificar el cumplimiento de la política de seguridad y salud en el trabajo;</t>
  </si>
  <si>
    <t>Control Interno</t>
  </si>
  <si>
    <t>Indicadores pertenecientes a Secretaria General</t>
  </si>
  <si>
    <t>Informe de auditoria</t>
  </si>
  <si>
    <t xml:space="preserve">Se debe realizar un informe que apunte al cumplimiento de los Art. 2.2.4.6.29 y 30 del Decreto 1072 de 2015. </t>
  </si>
  <si>
    <t>Revisión de los indicadores de estructura, proceso y resultado;</t>
  </si>
  <si>
    <t>Verificación de la participación de los trabajadores</t>
  </si>
  <si>
    <t>Verificación de los mecanismos de comunicación de los contenidos del Sistema de Gestión de la Seguridad y Salud en el Trabajo SG-SST, a los trabajadores.</t>
  </si>
  <si>
    <t>Verificar la planificación, desarrollo y aplicación del Sistema de Gestión de la Seguridad y Salud en el Trabajo SG-SST</t>
  </si>
  <si>
    <t>Verificar la gestión del cambio</t>
  </si>
  <si>
    <t>Verificar la consideración de la seguridad y salud en el trabajo en las nuevas adquisiciones.</t>
  </si>
  <si>
    <t>Verificar el alcance y aplicación del Sistema de Gestión de la Seguridad y Salud en el trabajo SG-SST frente a los proveedores y contratistas.</t>
  </si>
  <si>
    <t>x</t>
  </si>
  <si>
    <t>TOTAL ACTIVIDADES</t>
  </si>
  <si>
    <t>PORCENTAJE DE CUMPLIMIENTO</t>
  </si>
  <si>
    <t>No. ACTIVIDADES PROGRAMADAS</t>
  </si>
  <si>
    <t>No. ACTIVIDADES REALIZADAS</t>
  </si>
  <si>
    <t>% DE EJECUCIÓN</t>
  </si>
  <si>
    <t>CONTROL DE CAMBIOS</t>
  </si>
  <si>
    <t>FECHA</t>
  </si>
  <si>
    <t>CAMBIO</t>
  </si>
  <si>
    <t>VERSIÓN</t>
  </si>
  <si>
    <t>ARCHIVO</t>
  </si>
  <si>
    <t>MECI &amp; Calidad</t>
  </si>
  <si>
    <t>Emisión inicial</t>
  </si>
  <si>
    <t>1.0</t>
  </si>
  <si>
    <t>Red Interna</t>
  </si>
  <si>
    <t>Ajuste a la normatividad vigente</t>
  </si>
  <si>
    <t>2.0</t>
  </si>
  <si>
    <t>SGSST</t>
  </si>
  <si>
    <t xml:space="preserve">
Se ajusto estructura del formato de acuerdo a los establecido en el Decreto 1072 de 2015, se añade logo MIPG</t>
  </si>
  <si>
    <t>Revisado por:                          ALEJANDRA HOYOS</t>
  </si>
  <si>
    <t>PLAN DE TRABAJO EN SEGURIDAD Y SALUD EN EL TRABAJO 
2024</t>
  </si>
  <si>
    <t>Actas de apertura y cierre de votaciones.
Resolución COPASST 2023-2023</t>
  </si>
  <si>
    <t xml:space="preserve">
Capacitación COPASST </t>
  </si>
  <si>
    <t>Desarrollar el 100% de las reuniones del COPASST</t>
  </si>
  <si>
    <t>CAPACITACIÓN COPASST</t>
  </si>
  <si>
    <t xml:space="preserve">SEMANA DE LA SALUD- </t>
  </si>
  <si>
    <t xml:space="preserve">V.B. 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</si>
</sst>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* #,##0.00_-;\-[$€-2]* #,##0.00_-;_-[$€-2]* &quot;-&quot;??_-"/>
    <numFmt numFmtId="165" formatCode="yyyy/mm/dd;@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b/>
      <sz val="10"/>
      <color theme="5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Arial"/>
      <family val="2"/>
    </font>
    <font>
      <sz val="9"/>
      <color indexed="8"/>
      <name val="Century Gothic"/>
      <family val="2"/>
    </font>
    <font>
      <b/>
      <sz val="12"/>
      <color indexed="8"/>
      <name val="Arial"/>
      <family val="2"/>
    </font>
    <font>
      <b/>
      <sz val="15"/>
      <color indexed="8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12"/>
      <name val="Century Gothic"/>
      <family val="2"/>
    </font>
    <font>
      <sz val="9"/>
      <color indexed="8"/>
      <name val="Calibri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7"/>
      <color rgb="FF0000FF"/>
      <name val="Calibri"/>
      <family val="2"/>
      <scheme val="minor"/>
    </font>
    <font>
      <sz val="20"/>
      <color theme="0"/>
      <name val="Arial"/>
      <family val="2"/>
    </font>
    <font>
      <sz val="20"/>
      <color rgb="FF0000FF"/>
      <name val="Arial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FFFF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25" fillId="0" borderId="0"/>
    <xf numFmtId="9" fontId="4" fillId="0" borderId="0" applyFont="0" applyFill="0" applyBorder="0" applyAlignment="0" applyProtection="0"/>
    <xf numFmtId="0" fontId="25" fillId="0" borderId="0"/>
  </cellStyleXfs>
  <cellXfs count="468">
    <xf numFmtId="0" fontId="0" fillId="0" borderId="0" xfId="0"/>
    <xf numFmtId="0" fontId="5" fillId="3" borderId="0" xfId="0" applyFont="1" applyFill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 wrapText="1"/>
    </xf>
    <xf numFmtId="0" fontId="7" fillId="0" borderId="30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>
      <alignment horizontal="left" vertical="center" wrapText="1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5" fillId="6" borderId="50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1" fillId="0" borderId="70" xfId="0" applyFont="1" applyBorder="1" applyAlignment="1" applyProtection="1">
      <alignment horizontal="left" vertical="center" wrapText="1"/>
      <protection locked="0"/>
    </xf>
    <xf numFmtId="0" fontId="9" fillId="0" borderId="7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0" borderId="80" xfId="0" applyFont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7" fillId="0" borderId="85" xfId="0" applyFont="1" applyBorder="1" applyAlignment="1" applyProtection="1">
      <alignment horizontal="left" vertical="center" wrapText="1"/>
      <protection locked="0"/>
    </xf>
    <xf numFmtId="0" fontId="5" fillId="7" borderId="18" xfId="0" applyFont="1" applyFill="1" applyBorder="1" applyAlignment="1">
      <alignment horizontal="center" vertical="center"/>
    </xf>
    <xf numFmtId="9" fontId="5" fillId="7" borderId="19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9" fontId="5" fillId="0" borderId="60" xfId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9" fontId="5" fillId="0" borderId="62" xfId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9" fontId="5" fillId="0" borderId="76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9" fontId="5" fillId="0" borderId="81" xfId="1" applyFont="1" applyFill="1" applyBorder="1" applyAlignment="1">
      <alignment horizontal="center" vertical="center"/>
    </xf>
    <xf numFmtId="9" fontId="5" fillId="0" borderId="66" xfId="1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0" fillId="0" borderId="79" xfId="0" applyFont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28" xfId="0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9" fillId="3" borderId="73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23" fillId="0" borderId="90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7" fillId="0" borderId="96" xfId="0" applyFont="1" applyBorder="1" applyAlignment="1" applyProtection="1">
      <alignment horizontal="left" vertical="center" wrapText="1"/>
      <protection locked="0"/>
    </xf>
    <xf numFmtId="0" fontId="9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1" fontId="5" fillId="0" borderId="100" xfId="1" applyNumberFormat="1" applyFont="1" applyFill="1" applyBorder="1" applyAlignment="1">
      <alignment horizontal="center" vertical="center"/>
    </xf>
    <xf numFmtId="0" fontId="18" fillId="3" borderId="95" xfId="0" applyFont="1" applyFill="1" applyBorder="1" applyAlignment="1">
      <alignment horizontal="left" vertical="center" wrapText="1"/>
    </xf>
    <xf numFmtId="0" fontId="18" fillId="3" borderId="96" xfId="0" applyFont="1" applyFill="1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" fontId="0" fillId="3" borderId="25" xfId="0" applyNumberForma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5" fillId="7" borderId="104" xfId="0" applyFont="1" applyFill="1" applyBorder="1" applyAlignment="1">
      <alignment horizontal="center" vertical="center"/>
    </xf>
    <xf numFmtId="9" fontId="5" fillId="7" borderId="87" xfId="1" applyFont="1" applyFill="1" applyBorder="1" applyAlignment="1">
      <alignment horizontal="center" vertical="center"/>
    </xf>
    <xf numFmtId="10" fontId="5" fillId="0" borderId="84" xfId="1" applyNumberFormat="1" applyFont="1" applyFill="1" applyBorder="1" applyAlignment="1">
      <alignment horizontal="center" vertical="center"/>
    </xf>
    <xf numFmtId="10" fontId="5" fillId="0" borderId="87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0" fontId="5" fillId="19" borderId="0" xfId="0" applyFont="1" applyFill="1" applyAlignment="1">
      <alignment horizontal="center" vertical="center"/>
    </xf>
    <xf numFmtId="9" fontId="5" fillId="19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05" xfId="0" applyBorder="1" applyAlignment="1">
      <alignment horizontal="center" vertical="center" wrapText="1"/>
    </xf>
    <xf numFmtId="0" fontId="0" fillId="3" borderId="10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9" fontId="5" fillId="0" borderId="107" xfId="1" applyFont="1" applyFill="1" applyBorder="1" applyAlignment="1">
      <alignment horizontal="center" vertical="center"/>
    </xf>
    <xf numFmtId="0" fontId="27" fillId="0" borderId="1" xfId="8" applyFont="1" applyBorder="1" applyAlignment="1">
      <alignment horizontal="left" vertical="center" wrapText="1"/>
    </xf>
    <xf numFmtId="0" fontId="27" fillId="0" borderId="1" xfId="8" applyFont="1" applyBorder="1" applyAlignment="1">
      <alignment horizontal="center" vertical="center" wrapText="1"/>
    </xf>
    <xf numFmtId="0" fontId="28" fillId="0" borderId="0" xfId="0" applyFont="1"/>
    <xf numFmtId="14" fontId="27" fillId="0" borderId="1" xfId="8" applyNumberFormat="1" applyFont="1" applyBorder="1" applyAlignment="1">
      <alignment horizontal="center" vertical="center" wrapText="1"/>
    </xf>
    <xf numFmtId="0" fontId="26" fillId="20" borderId="0" xfId="0" applyFont="1" applyFill="1"/>
    <xf numFmtId="17" fontId="32" fillId="20" borderId="1" xfId="11" applyNumberFormat="1" applyFont="1" applyFill="1" applyBorder="1" applyAlignment="1">
      <alignment horizontal="center" textRotation="90" wrapText="1"/>
    </xf>
    <xf numFmtId="0" fontId="30" fillId="20" borderId="91" xfId="11" applyFont="1" applyFill="1" applyBorder="1" applyAlignment="1">
      <alignment horizontal="center" vertical="center" wrapText="1"/>
    </xf>
    <xf numFmtId="0" fontId="30" fillId="20" borderId="90" xfId="11" applyFont="1" applyFill="1" applyBorder="1" applyAlignment="1">
      <alignment horizontal="center" vertical="center" wrapText="1"/>
    </xf>
    <xf numFmtId="0" fontId="30" fillId="20" borderId="111" xfId="11" applyFont="1" applyFill="1" applyBorder="1" applyAlignment="1">
      <alignment horizontal="center" vertical="center" wrapText="1"/>
    </xf>
    <xf numFmtId="0" fontId="0" fillId="21" borderId="0" xfId="0" applyFill="1"/>
    <xf numFmtId="0" fontId="36" fillId="17" borderId="94" xfId="11" applyFont="1" applyFill="1" applyBorder="1" applyAlignment="1">
      <alignment vertical="center" wrapText="1"/>
    </xf>
    <xf numFmtId="0" fontId="36" fillId="22" borderId="94" xfId="11" applyFont="1" applyFill="1" applyBorder="1" applyAlignment="1">
      <alignment vertical="center" wrapText="1"/>
    </xf>
    <xf numFmtId="0" fontId="36" fillId="22" borderId="112" xfId="11" applyFont="1" applyFill="1" applyBorder="1" applyAlignment="1">
      <alignment vertical="center" wrapText="1"/>
    </xf>
    <xf numFmtId="0" fontId="36" fillId="0" borderId="90" xfId="11" applyFont="1" applyBorder="1" applyAlignment="1">
      <alignment vertical="center" wrapText="1"/>
    </xf>
    <xf numFmtId="0" fontId="36" fillId="22" borderId="90" xfId="11" applyFont="1" applyFill="1" applyBorder="1" applyAlignment="1">
      <alignment vertical="center" wrapText="1"/>
    </xf>
    <xf numFmtId="0" fontId="36" fillId="22" borderId="111" xfId="11" applyFont="1" applyFill="1" applyBorder="1" applyAlignment="1">
      <alignment vertical="center" wrapText="1"/>
    </xf>
    <xf numFmtId="0" fontId="0" fillId="3" borderId="0" xfId="0" applyFill="1"/>
    <xf numFmtId="0" fontId="36" fillId="0" borderId="94" xfId="11" applyFont="1" applyBorder="1" applyAlignment="1">
      <alignment vertical="center" wrapText="1"/>
    </xf>
    <xf numFmtId="0" fontId="36" fillId="3" borderId="94" xfId="11" applyFont="1" applyFill="1" applyBorder="1" applyAlignment="1">
      <alignment vertical="center" wrapText="1"/>
    </xf>
    <xf numFmtId="0" fontId="0" fillId="21" borderId="0" xfId="0" applyFill="1" applyAlignment="1">
      <alignment horizontal="justify" vertical="center" wrapText="1"/>
    </xf>
    <xf numFmtId="0" fontId="36" fillId="0" borderId="49" xfId="11" applyFont="1" applyBorder="1" applyAlignment="1">
      <alignment vertical="center" wrapText="1"/>
    </xf>
    <xf numFmtId="0" fontId="36" fillId="22" borderId="49" xfId="11" applyFont="1" applyFill="1" applyBorder="1" applyAlignment="1">
      <alignment vertical="center" wrapText="1"/>
    </xf>
    <xf numFmtId="0" fontId="36" fillId="22" borderId="5" xfId="11" applyFont="1" applyFill="1" applyBorder="1" applyAlignment="1">
      <alignment vertical="center" wrapText="1"/>
    </xf>
    <xf numFmtId="0" fontId="0" fillId="21" borderId="77" xfId="0" applyFill="1" applyBorder="1"/>
    <xf numFmtId="0" fontId="0" fillId="21" borderId="119" xfId="0" applyFill="1" applyBorder="1"/>
    <xf numFmtId="0" fontId="0" fillId="21" borderId="1" xfId="0" applyFill="1" applyBorder="1"/>
    <xf numFmtId="0" fontId="36" fillId="0" borderId="1" xfId="11" applyFont="1" applyBorder="1" applyAlignment="1">
      <alignment vertical="center" wrapText="1"/>
    </xf>
    <xf numFmtId="0" fontId="36" fillId="22" borderId="1" xfId="11" applyFont="1" applyFill="1" applyBorder="1" applyAlignment="1">
      <alignment vertical="center" wrapText="1"/>
    </xf>
    <xf numFmtId="0" fontId="36" fillId="22" borderId="2" xfId="11" applyFont="1" applyFill="1" applyBorder="1" applyAlignment="1">
      <alignment vertical="center" wrapText="1"/>
    </xf>
    <xf numFmtId="0" fontId="0" fillId="21" borderId="120" xfId="0" applyFill="1" applyBorder="1"/>
    <xf numFmtId="0" fontId="0" fillId="21" borderId="4" xfId="0" applyFill="1" applyBorder="1"/>
    <xf numFmtId="0" fontId="0" fillId="21" borderId="88" xfId="0" applyFill="1" applyBorder="1"/>
    <xf numFmtId="0" fontId="0" fillId="21" borderId="1" xfId="0" applyFill="1" applyBorder="1" applyAlignment="1">
      <alignment horizontal="justify" vertical="center" wrapText="1"/>
    </xf>
    <xf numFmtId="0" fontId="36" fillId="0" borderId="88" xfId="11" applyFont="1" applyBorder="1" applyAlignment="1">
      <alignment vertical="center" wrapText="1"/>
    </xf>
    <xf numFmtId="0" fontId="36" fillId="22" borderId="88" xfId="11" applyFont="1" applyFill="1" applyBorder="1" applyAlignment="1">
      <alignment vertical="center" wrapText="1"/>
    </xf>
    <xf numFmtId="0" fontId="36" fillId="22" borderId="93" xfId="11" applyFont="1" applyFill="1" applyBorder="1" applyAlignment="1">
      <alignment vertical="center" wrapText="1"/>
    </xf>
    <xf numFmtId="0" fontId="35" fillId="22" borderId="49" xfId="11" applyFont="1" applyFill="1" applyBorder="1" applyAlignment="1">
      <alignment horizontal="left" vertical="center" wrapText="1"/>
    </xf>
    <xf numFmtId="0" fontId="35" fillId="22" borderId="88" xfId="11" applyFont="1" applyFill="1" applyBorder="1" applyAlignment="1">
      <alignment horizontal="left" vertical="center" wrapText="1"/>
    </xf>
    <xf numFmtId="0" fontId="36" fillId="3" borderId="90" xfId="11" applyFont="1" applyFill="1" applyBorder="1" applyAlignment="1">
      <alignment vertical="center" wrapText="1"/>
    </xf>
    <xf numFmtId="0" fontId="36" fillId="3" borderId="112" xfId="11" applyFont="1" applyFill="1" applyBorder="1" applyAlignment="1">
      <alignment vertical="center" wrapText="1"/>
    </xf>
    <xf numFmtId="0" fontId="28" fillId="21" borderId="0" xfId="0" applyFont="1" applyFill="1"/>
    <xf numFmtId="0" fontId="42" fillId="21" borderId="0" xfId="0" applyFont="1" applyFill="1"/>
    <xf numFmtId="0" fontId="28" fillId="3" borderId="0" xfId="0" applyFont="1" applyFill="1"/>
    <xf numFmtId="0" fontId="42" fillId="3" borderId="0" xfId="0" applyFont="1" applyFill="1"/>
    <xf numFmtId="17" fontId="7" fillId="3" borderId="1" xfId="11" applyNumberFormat="1" applyFont="1" applyFill="1" applyBorder="1" applyAlignment="1">
      <alignment horizontal="center" textRotation="90" wrapText="1"/>
    </xf>
    <xf numFmtId="0" fontId="28" fillId="3" borderId="12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4" fillId="22" borderId="0" xfId="8" applyFill="1"/>
    <xf numFmtId="0" fontId="43" fillId="0" borderId="0" xfId="8" applyFont="1" applyAlignment="1">
      <alignment horizontal="justify" vertical="center" wrapText="1"/>
    </xf>
    <xf numFmtId="0" fontId="10" fillId="3" borderId="1" xfId="0" applyFont="1" applyFill="1" applyBorder="1" applyAlignment="1">
      <alignment vertical="center" wrapText="1"/>
    </xf>
    <xf numFmtId="0" fontId="44" fillId="3" borderId="1" xfId="0" applyFont="1" applyFill="1" applyBorder="1" applyAlignment="1">
      <alignment horizontal="center" vertical="center"/>
    </xf>
    <xf numFmtId="9" fontId="46" fillId="3" borderId="0" xfId="1" applyFont="1" applyFill="1" applyBorder="1" applyAlignment="1">
      <alignment horizontal="center" vertical="center"/>
    </xf>
    <xf numFmtId="0" fontId="5" fillId="22" borderId="0" xfId="8" applyFont="1" applyFill="1" applyAlignment="1">
      <alignment vertical="center"/>
    </xf>
    <xf numFmtId="0" fontId="28" fillId="3" borderId="0" xfId="0" applyFont="1" applyFill="1" applyAlignment="1">
      <alignment horizontal="right" vertical="center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right" vertical="center"/>
    </xf>
    <xf numFmtId="0" fontId="0" fillId="3" borderId="1" xfId="0" applyFill="1" applyBorder="1"/>
    <xf numFmtId="0" fontId="48" fillId="3" borderId="0" xfId="0" applyFont="1" applyFill="1" applyAlignment="1">
      <alignment vertical="center"/>
    </xf>
    <xf numFmtId="0" fontId="47" fillId="3" borderId="124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165" fontId="49" fillId="3" borderId="124" xfId="0" applyNumberFormat="1" applyFont="1" applyFill="1" applyBorder="1" applyAlignment="1">
      <alignment horizontal="left" vertical="center" wrapText="1"/>
    </xf>
    <xf numFmtId="0" fontId="49" fillId="3" borderId="124" xfId="0" applyFont="1" applyFill="1" applyBorder="1" applyAlignment="1">
      <alignment horizontal="left" vertical="center" wrapText="1"/>
    </xf>
    <xf numFmtId="14" fontId="50" fillId="3" borderId="124" xfId="0" applyNumberFormat="1" applyFont="1" applyFill="1" applyBorder="1" applyAlignment="1">
      <alignment horizontal="left" vertical="center" wrapText="1"/>
    </xf>
    <xf numFmtId="0" fontId="50" fillId="3" borderId="124" xfId="0" applyFont="1" applyFill="1" applyBorder="1" applyAlignment="1">
      <alignment horizontal="left" vertical="center" wrapText="1"/>
    </xf>
    <xf numFmtId="0" fontId="28" fillId="3" borderId="88" xfId="0" applyFont="1" applyFill="1" applyBorder="1"/>
    <xf numFmtId="0" fontId="28" fillId="3" borderId="88" xfId="0" applyFont="1" applyFill="1" applyBorder="1" applyAlignment="1">
      <alignment horizontal="center" vertical="center"/>
    </xf>
    <xf numFmtId="0" fontId="28" fillId="21" borderId="0" xfId="0" applyFont="1" applyFill="1" applyAlignment="1">
      <alignment horizontal="center" vertical="center"/>
    </xf>
    <xf numFmtId="0" fontId="51" fillId="21" borderId="0" xfId="0" applyFont="1" applyFill="1" applyAlignment="1">
      <alignment horizontal="center" vertical="center"/>
    </xf>
    <xf numFmtId="0" fontId="42" fillId="0" borderId="0" xfId="0" applyFont="1"/>
    <xf numFmtId="0" fontId="28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33" fillId="22" borderId="49" xfId="11" applyFont="1" applyFill="1" applyBorder="1" applyAlignment="1">
      <alignment horizontal="center" vertical="center" wrapText="1"/>
    </xf>
    <xf numFmtId="0" fontId="33" fillId="22" borderId="88" xfId="11" applyFont="1" applyFill="1" applyBorder="1" applyAlignment="1">
      <alignment horizontal="center" vertical="center" wrapText="1"/>
    </xf>
    <xf numFmtId="0" fontId="34" fillId="18" borderId="1" xfId="11" applyFont="1" applyFill="1" applyBorder="1" applyAlignment="1">
      <alignment horizontal="center" vertical="center"/>
    </xf>
    <xf numFmtId="0" fontId="35" fillId="22" borderId="1" xfId="11" applyFont="1" applyFill="1" applyBorder="1" applyAlignment="1">
      <alignment horizontal="center" vertical="center" wrapText="1"/>
    </xf>
    <xf numFmtId="0" fontId="35" fillId="22" borderId="49" xfId="11" applyFont="1" applyFill="1" applyBorder="1" applyAlignment="1">
      <alignment horizontal="center" vertical="center" wrapText="1"/>
    </xf>
    <xf numFmtId="0" fontId="35" fillId="22" borderId="88" xfId="11" applyFont="1" applyFill="1" applyBorder="1" applyAlignment="1">
      <alignment horizontal="center" vertical="center" wrapText="1"/>
    </xf>
    <xf numFmtId="0" fontId="27" fillId="0" borderId="5" xfId="8" applyFont="1" applyBorder="1" applyAlignment="1">
      <alignment horizontal="center" vertical="center"/>
    </xf>
    <xf numFmtId="0" fontId="27" fillId="0" borderId="6" xfId="8" applyFont="1" applyBorder="1" applyAlignment="1">
      <alignment horizontal="center" vertical="center"/>
    </xf>
    <xf numFmtId="0" fontId="27" fillId="0" borderId="7" xfId="8" applyFont="1" applyBorder="1" applyAlignment="1">
      <alignment horizontal="center" vertical="center"/>
    </xf>
    <xf numFmtId="0" fontId="27" fillId="0" borderId="8" xfId="8" applyFont="1" applyBorder="1" applyAlignment="1">
      <alignment horizontal="center" vertical="center"/>
    </xf>
    <xf numFmtId="0" fontId="27" fillId="0" borderId="0" xfId="8" applyFont="1" applyAlignment="1">
      <alignment horizontal="center" vertical="center"/>
    </xf>
    <xf numFmtId="0" fontId="27" fillId="0" borderId="9" xfId="8" applyFont="1" applyBorder="1" applyAlignment="1">
      <alignment horizontal="center" vertical="center"/>
    </xf>
    <xf numFmtId="0" fontId="27" fillId="0" borderId="26" xfId="8" applyFont="1" applyBorder="1" applyAlignment="1">
      <alignment horizontal="center" vertical="center"/>
    </xf>
    <xf numFmtId="0" fontId="27" fillId="0" borderId="27" xfId="8" applyFont="1" applyBorder="1" applyAlignment="1">
      <alignment horizontal="center" vertical="center"/>
    </xf>
    <xf numFmtId="0" fontId="27" fillId="0" borderId="37" xfId="8" applyFont="1" applyBorder="1" applyAlignment="1">
      <alignment horizontal="center" vertical="center"/>
    </xf>
    <xf numFmtId="0" fontId="27" fillId="0" borderId="5" xfId="8" applyFont="1" applyBorder="1" applyAlignment="1">
      <alignment horizontal="center" vertical="center" wrapText="1"/>
    </xf>
    <xf numFmtId="0" fontId="27" fillId="0" borderId="6" xfId="8" applyFont="1" applyBorder="1" applyAlignment="1">
      <alignment horizontal="center" vertical="center" wrapText="1"/>
    </xf>
    <xf numFmtId="0" fontId="27" fillId="0" borderId="7" xfId="8" applyFont="1" applyBorder="1" applyAlignment="1">
      <alignment horizontal="center" vertical="center" wrapText="1"/>
    </xf>
    <xf numFmtId="0" fontId="27" fillId="0" borderId="26" xfId="8" applyFont="1" applyBorder="1" applyAlignment="1">
      <alignment horizontal="center" vertical="center" wrapText="1"/>
    </xf>
    <xf numFmtId="0" fontId="27" fillId="0" borderId="27" xfId="8" applyFont="1" applyBorder="1" applyAlignment="1">
      <alignment horizontal="center" vertical="center" wrapText="1"/>
    </xf>
    <xf numFmtId="0" fontId="27" fillId="0" borderId="37" xfId="8" applyFont="1" applyBorder="1" applyAlignment="1">
      <alignment horizontal="center" vertical="center" wrapText="1"/>
    </xf>
    <xf numFmtId="0" fontId="27" fillId="0" borderId="2" xfId="8" applyFont="1" applyBorder="1" applyAlignment="1">
      <alignment horizontal="center" vertical="center" wrapText="1"/>
    </xf>
    <xf numFmtId="0" fontId="27" fillId="0" borderId="3" xfId="8" applyFont="1" applyBorder="1" applyAlignment="1">
      <alignment horizontal="center" vertical="center" wrapText="1"/>
    </xf>
    <xf numFmtId="0" fontId="27" fillId="0" borderId="4" xfId="8" applyFont="1" applyBorder="1" applyAlignment="1">
      <alignment horizontal="center" vertical="center" wrapText="1"/>
    </xf>
    <xf numFmtId="0" fontId="29" fillId="20" borderId="49" xfId="11" applyFont="1" applyFill="1" applyBorder="1" applyAlignment="1">
      <alignment horizontal="center" vertical="center" wrapText="1"/>
    </xf>
    <xf numFmtId="0" fontId="29" fillId="20" borderId="88" xfId="11" applyFont="1" applyFill="1" applyBorder="1" applyAlignment="1">
      <alignment horizontal="center" vertical="center" wrapText="1"/>
    </xf>
    <xf numFmtId="0" fontId="30" fillId="20" borderId="9" xfId="11" applyFont="1" applyFill="1" applyBorder="1" applyAlignment="1">
      <alignment horizontal="center" vertical="center" textRotation="90" wrapText="1"/>
    </xf>
    <xf numFmtId="0" fontId="30" fillId="20" borderId="37" xfId="11" applyFont="1" applyFill="1" applyBorder="1" applyAlignment="1">
      <alignment horizontal="center" vertical="center" textRotation="90" wrapText="1"/>
    </xf>
    <xf numFmtId="0" fontId="29" fillId="20" borderId="108" xfId="11" applyFont="1" applyFill="1" applyBorder="1" applyAlignment="1">
      <alignment horizontal="center" vertical="center" wrapText="1"/>
    </xf>
    <xf numFmtId="0" fontId="29" fillId="20" borderId="27" xfId="11" applyFont="1" applyFill="1" applyBorder="1" applyAlignment="1">
      <alignment horizontal="center" vertical="center" wrapText="1"/>
    </xf>
    <xf numFmtId="0" fontId="37" fillId="22" borderId="113" xfId="11" applyFont="1" applyFill="1" applyBorder="1" applyAlignment="1">
      <alignment horizontal="center" vertical="center" wrapText="1"/>
    </xf>
    <xf numFmtId="0" fontId="37" fillId="22" borderId="116" xfId="11" applyFont="1" applyFill="1" applyBorder="1" applyAlignment="1">
      <alignment horizontal="center" vertical="center" wrapText="1"/>
    </xf>
    <xf numFmtId="0" fontId="37" fillId="22" borderId="114" xfId="11" applyFont="1" applyFill="1" applyBorder="1" applyAlignment="1">
      <alignment horizontal="center" vertical="center" wrapText="1"/>
    </xf>
    <xf numFmtId="0" fontId="37" fillId="22" borderId="117" xfId="11" applyFont="1" applyFill="1" applyBorder="1" applyAlignment="1">
      <alignment horizontal="center" vertical="center" wrapText="1"/>
    </xf>
    <xf numFmtId="0" fontId="37" fillId="22" borderId="115" xfId="11" applyFont="1" applyFill="1" applyBorder="1" applyAlignment="1">
      <alignment horizontal="center" vertical="center" wrapText="1"/>
    </xf>
    <xf numFmtId="0" fontId="37" fillId="22" borderId="118" xfId="11" applyFont="1" applyFill="1" applyBorder="1" applyAlignment="1">
      <alignment horizontal="center" vertical="center" wrapText="1"/>
    </xf>
    <xf numFmtId="0" fontId="35" fillId="3" borderId="49" xfId="11" applyFont="1" applyFill="1" applyBorder="1" applyAlignment="1">
      <alignment horizontal="center" vertical="center" wrapText="1"/>
    </xf>
    <xf numFmtId="0" fontId="35" fillId="3" borderId="88" xfId="11" applyFont="1" applyFill="1" applyBorder="1" applyAlignment="1">
      <alignment horizontal="center" vertical="center" wrapText="1"/>
    </xf>
    <xf numFmtId="0" fontId="30" fillId="20" borderId="109" xfId="11" applyFont="1" applyFill="1" applyBorder="1" applyAlignment="1">
      <alignment horizontal="center" vertical="center" wrapText="1"/>
    </xf>
    <xf numFmtId="0" fontId="30" fillId="20" borderId="27" xfId="11" applyFont="1" applyFill="1" applyBorder="1" applyAlignment="1">
      <alignment horizontal="center" vertical="center" wrapText="1"/>
    </xf>
    <xf numFmtId="0" fontId="30" fillId="20" borderId="110" xfId="11" applyFont="1" applyFill="1" applyBorder="1" applyAlignment="1">
      <alignment horizontal="center" vertical="center" wrapText="1"/>
    </xf>
    <xf numFmtId="0" fontId="31" fillId="20" borderId="108" xfId="11" applyFont="1" applyFill="1" applyBorder="1" applyAlignment="1">
      <alignment horizontal="center" vertical="center" wrapText="1"/>
    </xf>
    <xf numFmtId="0" fontId="31" fillId="20" borderId="88" xfId="11" applyFont="1" applyFill="1" applyBorder="1" applyAlignment="1">
      <alignment horizontal="center" vertical="center" wrapText="1"/>
    </xf>
    <xf numFmtId="0" fontId="31" fillId="20" borderId="49" xfId="11" applyFont="1" applyFill="1" applyBorder="1" applyAlignment="1">
      <alignment horizontal="center" vertical="center" wrapText="1"/>
    </xf>
    <xf numFmtId="0" fontId="35" fillId="22" borderId="49" xfId="11" applyFont="1" applyFill="1" applyBorder="1" applyAlignment="1">
      <alignment horizontal="left" vertical="center" wrapText="1"/>
    </xf>
    <xf numFmtId="0" fontId="35" fillId="22" borderId="88" xfId="11" applyFont="1" applyFill="1" applyBorder="1" applyAlignment="1">
      <alignment horizontal="left" vertical="center" wrapText="1"/>
    </xf>
    <xf numFmtId="0" fontId="38" fillId="22" borderId="1" xfId="11" applyFont="1" applyFill="1" applyBorder="1" applyAlignment="1">
      <alignment horizontal="center" vertical="center" wrapText="1"/>
    </xf>
    <xf numFmtId="0" fontId="35" fillId="22" borderId="49" xfId="11" applyFont="1" applyFill="1" applyBorder="1" applyAlignment="1">
      <alignment horizontal="justify" vertical="center" wrapText="1"/>
    </xf>
    <xf numFmtId="0" fontId="35" fillId="22" borderId="88" xfId="11" applyFont="1" applyFill="1" applyBorder="1" applyAlignment="1">
      <alignment horizontal="justify" vertical="center" wrapText="1"/>
    </xf>
    <xf numFmtId="0" fontId="37" fillId="22" borderId="1" xfId="11" applyFont="1" applyFill="1" applyBorder="1" applyAlignment="1">
      <alignment horizontal="center" vertical="center" wrapText="1"/>
    </xf>
    <xf numFmtId="0" fontId="35" fillId="22" borderId="108" xfId="11" applyFont="1" applyFill="1" applyBorder="1" applyAlignment="1">
      <alignment horizontal="justify" vertical="center" wrapText="1"/>
    </xf>
    <xf numFmtId="0" fontId="35" fillId="22" borderId="108" xfId="11" applyFont="1" applyFill="1" applyBorder="1" applyAlignment="1">
      <alignment horizontal="center" vertical="center" wrapText="1"/>
    </xf>
    <xf numFmtId="0" fontId="33" fillId="22" borderId="108" xfId="11" applyFont="1" applyFill="1" applyBorder="1" applyAlignment="1">
      <alignment horizontal="center" vertical="center" wrapText="1"/>
    </xf>
    <xf numFmtId="0" fontId="34" fillId="18" borderId="49" xfId="11" applyFont="1" applyFill="1" applyBorder="1" applyAlignment="1">
      <alignment horizontal="center" vertical="center"/>
    </xf>
    <xf numFmtId="0" fontId="37" fillId="22" borderId="49" xfId="11" applyFont="1" applyFill="1" applyBorder="1" applyAlignment="1">
      <alignment horizontal="center" vertical="center" wrapText="1"/>
    </xf>
    <xf numFmtId="0" fontId="37" fillId="22" borderId="88" xfId="11" applyFont="1" applyFill="1" applyBorder="1" applyAlignment="1">
      <alignment horizontal="center" vertical="center" wrapText="1"/>
    </xf>
    <xf numFmtId="0" fontId="34" fillId="18" borderId="88" xfId="11" applyFont="1" applyFill="1" applyBorder="1" applyAlignment="1">
      <alignment horizontal="center" vertical="center"/>
    </xf>
    <xf numFmtId="0" fontId="37" fillId="22" borderId="121" xfId="11" applyFont="1" applyFill="1" applyBorder="1" applyAlignment="1">
      <alignment horizontal="center" vertical="center" wrapText="1"/>
    </xf>
    <xf numFmtId="0" fontId="37" fillId="22" borderId="108" xfId="11" applyFont="1" applyFill="1" applyBorder="1" applyAlignment="1">
      <alignment horizontal="center" vertical="center" wrapText="1"/>
    </xf>
    <xf numFmtId="0" fontId="37" fillId="22" borderId="122" xfId="11" applyFont="1" applyFill="1" applyBorder="1" applyAlignment="1">
      <alignment horizontal="center" vertical="center" wrapText="1"/>
    </xf>
    <xf numFmtId="0" fontId="35" fillId="3" borderId="108" xfId="11" applyFont="1" applyFill="1" applyBorder="1" applyAlignment="1">
      <alignment horizontal="center" vertical="center" wrapText="1"/>
    </xf>
    <xf numFmtId="0" fontId="38" fillId="22" borderId="88" xfId="11" applyFont="1" applyFill="1" applyBorder="1" applyAlignment="1">
      <alignment horizontal="center" vertical="center" wrapText="1"/>
    </xf>
    <xf numFmtId="0" fontId="35" fillId="22" borderId="108" xfId="11" applyFont="1" applyFill="1" applyBorder="1" applyAlignment="1">
      <alignment horizontal="left" vertical="center" wrapText="1"/>
    </xf>
    <xf numFmtId="0" fontId="34" fillId="16" borderId="49" xfId="11" applyFont="1" applyFill="1" applyBorder="1" applyAlignment="1">
      <alignment horizontal="center" vertical="center"/>
    </xf>
    <xf numFmtId="0" fontId="34" fillId="16" borderId="88" xfId="11" applyFont="1" applyFill="1" applyBorder="1" applyAlignment="1">
      <alignment horizontal="center" vertical="center"/>
    </xf>
    <xf numFmtId="0" fontId="35" fillId="3" borderId="49" xfId="11" applyFont="1" applyFill="1" applyBorder="1" applyAlignment="1">
      <alignment horizontal="left" vertical="center" wrapText="1"/>
    </xf>
    <xf numFmtId="0" fontId="35" fillId="3" borderId="88" xfId="11" applyFont="1" applyFill="1" applyBorder="1" applyAlignment="1">
      <alignment horizontal="left" vertical="center" wrapText="1"/>
    </xf>
    <xf numFmtId="0" fontId="34" fillId="16" borderId="1" xfId="11" applyFont="1" applyFill="1" applyBorder="1" applyAlignment="1">
      <alignment horizontal="center" vertical="center"/>
    </xf>
    <xf numFmtId="0" fontId="34" fillId="15" borderId="5" xfId="11" applyFont="1" applyFill="1" applyBorder="1" applyAlignment="1">
      <alignment horizontal="center" vertical="center"/>
    </xf>
    <xf numFmtId="0" fontId="34" fillId="15" borderId="26" xfId="11" applyFont="1" applyFill="1" applyBorder="1" applyAlignment="1">
      <alignment horizontal="center" vertical="center"/>
    </xf>
    <xf numFmtId="0" fontId="34" fillId="21" borderId="26" xfId="11" applyFont="1" applyFill="1" applyBorder="1" applyAlignment="1">
      <alignment horizontal="center" vertical="center"/>
    </xf>
    <xf numFmtId="0" fontId="34" fillId="21" borderId="27" xfId="11" applyFont="1" applyFill="1" applyBorder="1" applyAlignment="1">
      <alignment horizontal="center" vertical="center"/>
    </xf>
    <xf numFmtId="0" fontId="35" fillId="22" borderId="1" xfId="11" applyFont="1" applyFill="1" applyBorder="1" applyAlignment="1">
      <alignment horizontal="justify" vertical="center" wrapText="1"/>
    </xf>
    <xf numFmtId="0" fontId="34" fillId="21" borderId="2" xfId="11" applyFont="1" applyFill="1" applyBorder="1" applyAlignment="1">
      <alignment horizontal="center" vertical="center"/>
    </xf>
    <xf numFmtId="0" fontId="34" fillId="21" borderId="3" xfId="11" applyFont="1" applyFill="1" applyBorder="1" applyAlignment="1">
      <alignment horizontal="center" vertical="center"/>
    </xf>
    <xf numFmtId="0" fontId="34" fillId="23" borderId="5" xfId="11" applyFont="1" applyFill="1" applyBorder="1" applyAlignment="1">
      <alignment horizontal="center" vertical="center"/>
    </xf>
    <xf numFmtId="0" fontId="34" fillId="23" borderId="8" xfId="11" applyFont="1" applyFill="1" applyBorder="1" applyAlignment="1">
      <alignment horizontal="center" vertical="center"/>
    </xf>
    <xf numFmtId="0" fontId="34" fillId="23" borderId="26" xfId="11" applyFont="1" applyFill="1" applyBorder="1" applyAlignment="1">
      <alignment horizontal="center" vertical="center"/>
    </xf>
    <xf numFmtId="0" fontId="38" fillId="22" borderId="49" xfId="11" applyFont="1" applyFill="1" applyBorder="1" applyAlignment="1">
      <alignment horizontal="justify" vertical="center" wrapText="1"/>
    </xf>
    <xf numFmtId="0" fontId="38" fillId="22" borderId="88" xfId="11" applyFont="1" applyFill="1" applyBorder="1" applyAlignment="1">
      <alignment horizontal="justify" vertical="center" wrapText="1"/>
    </xf>
    <xf numFmtId="0" fontId="38" fillId="22" borderId="7" xfId="11" applyFont="1" applyFill="1" applyBorder="1" applyAlignment="1">
      <alignment horizontal="justify" vertical="center" wrapText="1"/>
    </xf>
    <xf numFmtId="0" fontId="38" fillId="22" borderId="37" xfId="11" applyFont="1" applyFill="1" applyBorder="1" applyAlignment="1">
      <alignment horizontal="justify" vertical="center" wrapText="1"/>
    </xf>
    <xf numFmtId="0" fontId="11" fillId="3" borderId="95" xfId="0" applyFont="1" applyFill="1" applyBorder="1" applyAlignment="1">
      <alignment horizontal="center" vertical="center" wrapText="1"/>
    </xf>
    <xf numFmtId="0" fontId="11" fillId="3" borderId="96" xfId="0" applyFont="1" applyFill="1" applyBorder="1" applyAlignment="1">
      <alignment horizontal="center" vertical="center" wrapText="1"/>
    </xf>
    <xf numFmtId="0" fontId="11" fillId="3" borderId="123" xfId="0" applyFont="1" applyFill="1" applyBorder="1" applyAlignment="1">
      <alignment horizontal="center" vertical="center" wrapText="1"/>
    </xf>
    <xf numFmtId="0" fontId="28" fillId="3" borderId="95" xfId="0" applyFont="1" applyFill="1" applyBorder="1" applyAlignment="1">
      <alignment horizontal="center" vertical="center"/>
    </xf>
    <xf numFmtId="0" fontId="28" fillId="3" borderId="96" xfId="0" applyFont="1" applyFill="1" applyBorder="1" applyAlignment="1">
      <alignment horizontal="center" vertical="center"/>
    </xf>
    <xf numFmtId="0" fontId="28" fillId="3" borderId="123" xfId="0" applyFont="1" applyFill="1" applyBorder="1" applyAlignment="1">
      <alignment horizontal="center" vertical="center"/>
    </xf>
    <xf numFmtId="9" fontId="45" fillId="3" borderId="125" xfId="1" applyFont="1" applyFill="1" applyBorder="1" applyAlignment="1">
      <alignment horizontal="center" vertical="center"/>
    </xf>
    <xf numFmtId="9" fontId="45" fillId="3" borderId="126" xfId="1" applyFont="1" applyFill="1" applyBorder="1" applyAlignment="1">
      <alignment horizontal="center" vertical="center"/>
    </xf>
    <xf numFmtId="0" fontId="47" fillId="3" borderId="0" xfId="0" applyFont="1" applyFill="1" applyAlignment="1">
      <alignment horizontal="left" vertical="center"/>
    </xf>
    <xf numFmtId="0" fontId="28" fillId="3" borderId="1" xfId="0" applyFont="1" applyFill="1" applyBorder="1" applyAlignment="1">
      <alignment horizontal="center" vertical="center"/>
    </xf>
    <xf numFmtId="0" fontId="38" fillId="22" borderId="1" xfId="11" applyFont="1" applyFill="1" applyBorder="1" applyAlignment="1">
      <alignment horizontal="justify" vertical="center" wrapText="1"/>
    </xf>
    <xf numFmtId="0" fontId="34" fillId="23" borderId="1" xfId="11" applyFont="1" applyFill="1" applyBorder="1" applyAlignment="1">
      <alignment horizontal="center" vertical="center" wrapText="1"/>
    </xf>
    <xf numFmtId="0" fontId="23" fillId="0" borderId="92" xfId="4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/>
    </xf>
    <xf numFmtId="0" fontId="24" fillId="0" borderId="89" xfId="4" applyFont="1" applyBorder="1" applyAlignment="1">
      <alignment horizontal="center" vertical="center"/>
    </xf>
    <xf numFmtId="0" fontId="23" fillId="0" borderId="91" xfId="4" applyFont="1" applyBorder="1" applyAlignment="1">
      <alignment horizontal="center" vertical="center" wrapText="1"/>
    </xf>
    <xf numFmtId="0" fontId="23" fillId="0" borderId="90" xfId="4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8" fillId="11" borderId="63" xfId="0" applyFont="1" applyFill="1" applyBorder="1" applyAlignment="1" applyProtection="1">
      <alignment horizontal="left" vertical="center" wrapText="1"/>
      <protection locked="0"/>
    </xf>
    <xf numFmtId="0" fontId="18" fillId="11" borderId="44" xfId="0" applyFont="1" applyFill="1" applyBorder="1" applyAlignment="1" applyProtection="1">
      <alignment horizontal="left" vertical="center" wrapText="1"/>
      <protection locked="0"/>
    </xf>
    <xf numFmtId="0" fontId="18" fillId="11" borderId="46" xfId="0" applyFont="1" applyFill="1" applyBorder="1" applyAlignment="1" applyProtection="1">
      <alignment horizontal="left" vertical="center" wrapText="1"/>
      <protection locked="0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14" fillId="9" borderId="64" xfId="0" applyFont="1" applyFill="1" applyBorder="1" applyAlignment="1">
      <alignment horizontal="left" vertical="center" wrapText="1"/>
    </xf>
    <xf numFmtId="0" fontId="14" fillId="9" borderId="40" xfId="0" applyFont="1" applyFill="1" applyBorder="1" applyAlignment="1">
      <alignment horizontal="left" vertical="center" wrapText="1"/>
    </xf>
    <xf numFmtId="0" fontId="14" fillId="9" borderId="41" xfId="0" applyFont="1" applyFill="1" applyBorder="1" applyAlignment="1">
      <alignment horizontal="left" vertical="center" wrapText="1"/>
    </xf>
    <xf numFmtId="0" fontId="14" fillId="9" borderId="61" xfId="0" applyFont="1" applyFill="1" applyBorder="1" applyAlignment="1">
      <alignment horizontal="left" vertical="center" wrapText="1"/>
    </xf>
    <xf numFmtId="0" fontId="14" fillId="9" borderId="38" xfId="0" applyFont="1" applyFill="1" applyBorder="1" applyAlignment="1">
      <alignment horizontal="left" vertical="center" wrapText="1"/>
    </xf>
    <xf numFmtId="0" fontId="14" fillId="9" borderId="39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9" fontId="5" fillId="3" borderId="4" xfId="0" applyNumberFormat="1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8" fillId="15" borderId="61" xfId="0" applyFont="1" applyFill="1" applyBorder="1" applyAlignment="1">
      <alignment horizontal="left" vertical="center" wrapText="1"/>
    </xf>
    <xf numFmtId="0" fontId="18" fillId="15" borderId="38" xfId="0" applyFont="1" applyFill="1" applyBorder="1" applyAlignment="1">
      <alignment horizontal="left" vertical="center" wrapText="1"/>
    </xf>
    <xf numFmtId="0" fontId="18" fillId="15" borderId="48" xfId="0" applyFont="1" applyFill="1" applyBorder="1" applyAlignment="1">
      <alignment horizontal="left" vertical="center" wrapText="1"/>
    </xf>
    <xf numFmtId="0" fontId="14" fillId="9" borderId="63" xfId="0" applyFont="1" applyFill="1" applyBorder="1" applyAlignment="1">
      <alignment horizontal="left" vertical="center" wrapText="1"/>
    </xf>
    <xf numFmtId="0" fontId="14" fillId="9" borderId="44" xfId="0" applyFont="1" applyFill="1" applyBorder="1" applyAlignment="1">
      <alignment horizontal="left" vertical="center" wrapText="1"/>
    </xf>
    <xf numFmtId="0" fontId="14" fillId="9" borderId="45" xfId="0" applyFont="1" applyFill="1" applyBorder="1" applyAlignment="1">
      <alignment horizontal="left" vertical="center" wrapText="1"/>
    </xf>
    <xf numFmtId="0" fontId="14" fillId="9" borderId="65" xfId="0" applyFont="1" applyFill="1" applyBorder="1" applyAlignment="1">
      <alignment horizontal="left" vertical="center" wrapText="1"/>
    </xf>
    <xf numFmtId="0" fontId="14" fillId="9" borderId="42" xfId="0" applyFont="1" applyFill="1" applyBorder="1" applyAlignment="1">
      <alignment horizontal="left" vertical="center" wrapText="1"/>
    </xf>
    <xf numFmtId="0" fontId="14" fillId="9" borderId="43" xfId="0" applyFont="1" applyFill="1" applyBorder="1" applyAlignment="1">
      <alignment horizontal="left" vertical="center" wrapText="1"/>
    </xf>
    <xf numFmtId="0" fontId="14" fillId="9" borderId="67" xfId="0" applyFont="1" applyFill="1" applyBorder="1" applyAlignment="1">
      <alignment horizontal="left" vertical="center" wrapText="1"/>
    </xf>
    <xf numFmtId="0" fontId="14" fillId="9" borderId="68" xfId="0" applyFont="1" applyFill="1" applyBorder="1" applyAlignment="1">
      <alignment horizontal="left" vertical="center" wrapText="1"/>
    </xf>
    <xf numFmtId="0" fontId="14" fillId="9" borderId="69" xfId="0" applyFont="1" applyFill="1" applyBorder="1" applyAlignment="1">
      <alignment horizontal="left" vertical="center" wrapText="1"/>
    </xf>
    <xf numFmtId="0" fontId="10" fillId="0" borderId="77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78" xfId="0" applyFont="1" applyBorder="1" applyAlignment="1" applyProtection="1">
      <alignment horizontal="center" vertical="center" wrapText="1"/>
      <protection locked="0"/>
    </xf>
    <xf numFmtId="0" fontId="14" fillId="11" borderId="63" xfId="0" applyFont="1" applyFill="1" applyBorder="1" applyAlignment="1">
      <alignment horizontal="left" vertical="center" wrapText="1"/>
    </xf>
    <xf numFmtId="0" fontId="14" fillId="11" borderId="44" xfId="0" applyFont="1" applyFill="1" applyBorder="1" applyAlignment="1">
      <alignment horizontal="left" vertical="center" wrapText="1"/>
    </xf>
    <xf numFmtId="0" fontId="14" fillId="11" borderId="45" xfId="0" applyFont="1" applyFill="1" applyBorder="1" applyAlignment="1">
      <alignment horizontal="left" vertical="center" wrapText="1"/>
    </xf>
    <xf numFmtId="0" fontId="18" fillId="10" borderId="63" xfId="0" applyFont="1" applyFill="1" applyBorder="1" applyAlignment="1" applyProtection="1">
      <alignment horizontal="left" vertical="center" wrapText="1"/>
      <protection locked="0"/>
    </xf>
    <xf numFmtId="0" fontId="18" fillId="10" borderId="44" xfId="0" applyFont="1" applyFill="1" applyBorder="1" applyAlignment="1" applyProtection="1">
      <alignment horizontal="left" vertical="center" wrapText="1"/>
      <protection locked="0"/>
    </xf>
    <xf numFmtId="0" fontId="18" fillId="10" borderId="46" xfId="0" applyFont="1" applyFill="1" applyBorder="1" applyAlignment="1" applyProtection="1">
      <alignment horizontal="left" vertical="center" wrapText="1"/>
      <protection locked="0"/>
    </xf>
    <xf numFmtId="0" fontId="18" fillId="0" borderId="63" xfId="0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alignment horizontal="left" vertical="center" wrapText="1"/>
      <protection locked="0"/>
    </xf>
    <xf numFmtId="0" fontId="18" fillId="0" borderId="46" xfId="0" applyFont="1" applyBorder="1" applyAlignment="1" applyProtection="1">
      <alignment horizontal="left" vertical="center" wrapText="1"/>
      <protection locked="0"/>
    </xf>
    <xf numFmtId="0" fontId="14" fillId="13" borderId="63" xfId="0" applyFont="1" applyFill="1" applyBorder="1" applyAlignment="1">
      <alignment horizontal="left" vertical="center" wrapText="1"/>
    </xf>
    <xf numFmtId="0" fontId="14" fillId="13" borderId="44" xfId="0" applyFont="1" applyFill="1" applyBorder="1" applyAlignment="1">
      <alignment horizontal="left" vertical="center" wrapText="1"/>
    </xf>
    <xf numFmtId="0" fontId="14" fillId="13" borderId="45" xfId="0" applyFont="1" applyFill="1" applyBorder="1" applyAlignment="1">
      <alignment horizontal="left" vertical="center" wrapText="1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0" borderId="82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18" fillId="12" borderId="63" xfId="0" applyFont="1" applyFill="1" applyBorder="1" applyAlignment="1" applyProtection="1">
      <alignment horizontal="left" vertical="center" wrapText="1"/>
      <protection locked="0"/>
    </xf>
    <xf numFmtId="0" fontId="18" fillId="12" borderId="44" xfId="0" applyFont="1" applyFill="1" applyBorder="1" applyAlignment="1" applyProtection="1">
      <alignment horizontal="left" vertical="center" wrapText="1"/>
      <protection locked="0"/>
    </xf>
    <xf numFmtId="0" fontId="18" fillId="12" borderId="46" xfId="0" applyFont="1" applyFill="1" applyBorder="1" applyAlignment="1" applyProtection="1">
      <alignment horizontal="left" vertical="center" wrapText="1"/>
      <protection locked="0"/>
    </xf>
    <xf numFmtId="0" fontId="18" fillId="8" borderId="63" xfId="0" applyFont="1" applyFill="1" applyBorder="1" applyAlignment="1" applyProtection="1">
      <alignment horizontal="left" vertical="center" wrapText="1"/>
      <protection locked="0"/>
    </xf>
    <xf numFmtId="0" fontId="18" fillId="8" borderId="44" xfId="0" applyFont="1" applyFill="1" applyBorder="1" applyAlignment="1" applyProtection="1">
      <alignment horizontal="left" vertical="center" wrapText="1"/>
      <protection locked="0"/>
    </xf>
    <xf numFmtId="0" fontId="18" fillId="8" borderId="46" xfId="0" applyFont="1" applyFill="1" applyBorder="1" applyAlignment="1" applyProtection="1">
      <alignment horizontal="left" vertical="center" wrapText="1"/>
      <protection locked="0"/>
    </xf>
    <xf numFmtId="0" fontId="18" fillId="13" borderId="63" xfId="0" applyFont="1" applyFill="1" applyBorder="1" applyAlignment="1" applyProtection="1">
      <alignment horizontal="left" vertical="center" wrapText="1"/>
      <protection locked="0"/>
    </xf>
    <xf numFmtId="0" fontId="18" fillId="13" borderId="44" xfId="0" applyFont="1" applyFill="1" applyBorder="1" applyAlignment="1" applyProtection="1">
      <alignment horizontal="left" vertical="center" wrapText="1"/>
      <protection locked="0"/>
    </xf>
    <xf numFmtId="0" fontId="18" fillId="13" borderId="46" xfId="0" applyFont="1" applyFill="1" applyBorder="1" applyAlignment="1" applyProtection="1">
      <alignment horizontal="left" vertical="center" wrapText="1"/>
      <protection locked="0"/>
    </xf>
    <xf numFmtId="0" fontId="14" fillId="13" borderId="63" xfId="0" applyFont="1" applyFill="1" applyBorder="1" applyAlignment="1" applyProtection="1">
      <alignment horizontal="left" vertical="center" wrapText="1"/>
      <protection locked="0"/>
    </xf>
    <xf numFmtId="0" fontId="14" fillId="13" borderId="44" xfId="0" applyFont="1" applyFill="1" applyBorder="1" applyAlignment="1" applyProtection="1">
      <alignment horizontal="left" vertical="center" wrapText="1"/>
      <protection locked="0"/>
    </xf>
    <xf numFmtId="0" fontId="14" fillId="13" borderId="46" xfId="0" applyFont="1" applyFill="1" applyBorder="1" applyAlignment="1" applyProtection="1">
      <alignment horizontal="left" vertical="center" wrapText="1"/>
      <protection locked="0"/>
    </xf>
    <xf numFmtId="0" fontId="18" fillId="14" borderId="63" xfId="0" applyFont="1" applyFill="1" applyBorder="1" applyAlignment="1" applyProtection="1">
      <alignment horizontal="left" vertical="center" wrapText="1"/>
      <protection locked="0"/>
    </xf>
    <xf numFmtId="0" fontId="18" fillId="14" borderId="44" xfId="0" applyFont="1" applyFill="1" applyBorder="1" applyAlignment="1" applyProtection="1">
      <alignment horizontal="left" vertical="center" wrapText="1"/>
      <protection locked="0"/>
    </xf>
    <xf numFmtId="0" fontId="18" fillId="14" borderId="46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8" fillId="15" borderId="63" xfId="0" applyFont="1" applyFill="1" applyBorder="1" applyAlignment="1" applyProtection="1">
      <alignment horizontal="left" vertical="center" wrapText="1"/>
      <protection locked="0"/>
    </xf>
    <xf numFmtId="0" fontId="18" fillId="15" borderId="44" xfId="0" applyFont="1" applyFill="1" applyBorder="1" applyAlignment="1" applyProtection="1">
      <alignment horizontal="left" vertical="center" wrapText="1"/>
      <protection locked="0"/>
    </xf>
    <xf numFmtId="0" fontId="18" fillId="15" borderId="46" xfId="0" applyFont="1" applyFill="1" applyBorder="1" applyAlignment="1" applyProtection="1">
      <alignment horizontal="left" vertical="center" wrapText="1"/>
      <protection locked="0"/>
    </xf>
    <xf numFmtId="0" fontId="18" fillId="15" borderId="65" xfId="0" applyFont="1" applyFill="1" applyBorder="1" applyAlignment="1" applyProtection="1">
      <alignment horizontal="left" vertical="center" wrapText="1"/>
      <protection locked="0"/>
    </xf>
    <xf numFmtId="0" fontId="18" fillId="15" borderId="42" xfId="0" applyFont="1" applyFill="1" applyBorder="1" applyAlignment="1" applyProtection="1">
      <alignment horizontal="left" vertical="center" wrapText="1"/>
      <protection locked="0"/>
    </xf>
    <xf numFmtId="0" fontId="18" fillId="15" borderId="43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/>
    </xf>
    <xf numFmtId="9" fontId="5" fillId="0" borderId="49" xfId="1" applyFont="1" applyFill="1" applyBorder="1" applyAlignment="1">
      <alignment horizontal="center" vertical="center"/>
    </xf>
    <xf numFmtId="0" fontId="5" fillId="0" borderId="49" xfId="0" applyFont="1" applyBorder="1"/>
    <xf numFmtId="1" fontId="5" fillId="0" borderId="1" xfId="1" applyNumberFormat="1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5" fillId="0" borderId="1" xfId="0" applyFont="1" applyBorder="1"/>
    <xf numFmtId="0" fontId="18" fillId="15" borderId="83" xfId="0" applyFont="1" applyFill="1" applyBorder="1" applyAlignment="1">
      <alignment horizontal="left" vertical="center" wrapText="1"/>
    </xf>
    <xf numFmtId="0" fontId="18" fillId="15" borderId="6" xfId="0" applyFont="1" applyFill="1" applyBorder="1" applyAlignment="1">
      <alignment horizontal="left" vertical="center" wrapText="1"/>
    </xf>
    <xf numFmtId="0" fontId="18" fillId="15" borderId="13" xfId="0" applyFont="1" applyFill="1" applyBorder="1" applyAlignment="1">
      <alignment horizontal="left" vertical="center" wrapText="1"/>
    </xf>
    <xf numFmtId="0" fontId="18" fillId="15" borderId="67" xfId="0" applyFont="1" applyFill="1" applyBorder="1" applyAlignment="1">
      <alignment horizontal="left" vertical="center" wrapText="1"/>
    </xf>
    <xf numFmtId="0" fontId="18" fillId="15" borderId="68" xfId="0" applyFont="1" applyFill="1" applyBorder="1" applyAlignment="1">
      <alignment horizontal="left" vertical="center" wrapText="1"/>
    </xf>
    <xf numFmtId="0" fontId="18" fillId="15" borderId="69" xfId="0" applyFont="1" applyFill="1" applyBorder="1" applyAlignment="1">
      <alignment horizontal="left" vertical="center" wrapText="1"/>
    </xf>
    <xf numFmtId="0" fontId="5" fillId="3" borderId="101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0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2">
    <cellStyle name="Cancel_CRONOGRAMA 2011 PROFAMILIA2" xfId="5" xr:uid="{00000000-0005-0000-0000-000000000000}"/>
    <cellStyle name="Euro" xfId="2" xr:uid="{00000000-0005-0000-0000-000001000000}"/>
    <cellStyle name="Normal" xfId="0" builtinId="0"/>
    <cellStyle name="Normal 2" xfId="4" xr:uid="{00000000-0005-0000-0000-000003000000}"/>
    <cellStyle name="Normal 2 2" xfId="8" xr:uid="{00000000-0005-0000-0000-000004000000}"/>
    <cellStyle name="Normal 3" xfId="3" xr:uid="{00000000-0005-0000-0000-000005000000}"/>
    <cellStyle name="Normal 4" xfId="6" xr:uid="{00000000-0005-0000-0000-000006000000}"/>
    <cellStyle name="Normal 5" xfId="7" xr:uid="{00000000-0005-0000-0000-000007000000}"/>
    <cellStyle name="Normal 6" xfId="11" xr:uid="{06FC9662-551E-4E13-B935-E4DBE6856EC4}"/>
    <cellStyle name="Normal 7" xfId="9" xr:uid="{00000000-0005-0000-0000-000008000000}"/>
    <cellStyle name="Porcentaje" xfId="1" builtinId="5"/>
    <cellStyle name="Porcentaje 2" xfId="10" xr:uid="{00000000-0005-0000-0000-00000A000000}"/>
  </cellStyles>
  <dxfs count="119"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color rgb="FFFFFF00"/>
      </font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FFCC"/>
      <color rgb="FFCCCCFF"/>
      <color rgb="FFFFCCFF"/>
      <color rgb="FFCCECFF"/>
      <color rgb="FFCCFF99"/>
      <color rgb="FFFFFF99"/>
      <color rgb="FF00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microsoft.com/office/2007/relationships/hdphoto" Target="../media/hdphoto1.wdp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64293</xdr:colOff>
      <xdr:row>6</xdr:row>
      <xdr:rowOff>26194</xdr:rowOff>
    </xdr:from>
    <xdr:to>
      <xdr:col>25</xdr:col>
      <xdr:colOff>16667</xdr:colOff>
      <xdr:row>7</xdr:row>
      <xdr:rowOff>340519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E48C9F50-C729-4730-BF4B-BBF39F928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2718" y="2026444"/>
          <a:ext cx="209549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28575</xdr:colOff>
      <xdr:row>9</xdr:row>
      <xdr:rowOff>38100</xdr:rowOff>
    </xdr:from>
    <xdr:to>
      <xdr:col>24</xdr:col>
      <xdr:colOff>2124075</xdr:colOff>
      <xdr:row>10</xdr:row>
      <xdr:rowOff>361950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267162A1-2CF5-49E3-8C75-69E2C8407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2895600"/>
          <a:ext cx="2095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28575</xdr:colOff>
      <xdr:row>15</xdr:row>
      <xdr:rowOff>38100</xdr:rowOff>
    </xdr:from>
    <xdr:to>
      <xdr:col>24</xdr:col>
      <xdr:colOff>2124075</xdr:colOff>
      <xdr:row>16</xdr:row>
      <xdr:rowOff>361950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9838BFC9-57B3-4419-9C12-E781EAC04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99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4610100"/>
          <a:ext cx="2095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57150</xdr:colOff>
      <xdr:row>18</xdr:row>
      <xdr:rowOff>38100</xdr:rowOff>
    </xdr:from>
    <xdr:to>
      <xdr:col>24</xdr:col>
      <xdr:colOff>2085975</xdr:colOff>
      <xdr:row>19</xdr:row>
      <xdr:rowOff>352425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61F91366-C62A-4BCE-9F65-0D44B963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5467350"/>
          <a:ext cx="2028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24</xdr:row>
      <xdr:rowOff>28575</xdr:rowOff>
    </xdr:from>
    <xdr:to>
      <xdr:col>24</xdr:col>
      <xdr:colOff>2105025</xdr:colOff>
      <xdr:row>25</xdr:row>
      <xdr:rowOff>342900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526E92-F8B2-44AF-9CE8-C2975DD1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7172325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29</xdr:row>
      <xdr:rowOff>47625</xdr:rowOff>
    </xdr:from>
    <xdr:to>
      <xdr:col>24</xdr:col>
      <xdr:colOff>2105025</xdr:colOff>
      <xdr:row>30</xdr:row>
      <xdr:rowOff>352425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253EA397-6504-464D-BB87-261624FD8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9172575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32</xdr:row>
      <xdr:rowOff>28575</xdr:rowOff>
    </xdr:from>
    <xdr:to>
      <xdr:col>24</xdr:col>
      <xdr:colOff>2105025</xdr:colOff>
      <xdr:row>33</xdr:row>
      <xdr:rowOff>342900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34C6BC16-4E43-48CA-9E27-692A820FA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0010775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35</xdr:row>
      <xdr:rowOff>28575</xdr:rowOff>
    </xdr:from>
    <xdr:to>
      <xdr:col>24</xdr:col>
      <xdr:colOff>2105025</xdr:colOff>
      <xdr:row>36</xdr:row>
      <xdr:rowOff>342900</xdr:rowOff>
    </xdr:to>
    <xdr:pic>
      <xdr:nvPicPr>
        <xdr:cNvPr id="9" name="0 Imagen">
          <a:extLst>
            <a:ext uri="{FF2B5EF4-FFF2-40B4-BE49-F238E27FC236}">
              <a16:creationId xmlns:a16="http://schemas.microsoft.com/office/drawing/2014/main" id="{23FC6595-09B1-495A-86C5-9BBE616FB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0868025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38</xdr:row>
      <xdr:rowOff>38100</xdr:rowOff>
    </xdr:from>
    <xdr:to>
      <xdr:col>24</xdr:col>
      <xdr:colOff>2105025</xdr:colOff>
      <xdr:row>39</xdr:row>
      <xdr:rowOff>342900</xdr:rowOff>
    </xdr:to>
    <xdr:pic>
      <xdr:nvPicPr>
        <xdr:cNvPr id="10" name="0 Imagen">
          <a:extLst>
            <a:ext uri="{FF2B5EF4-FFF2-40B4-BE49-F238E27FC236}">
              <a16:creationId xmlns:a16="http://schemas.microsoft.com/office/drawing/2014/main" id="{9AD29488-5022-4CC1-8E48-C60E167AF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11734800"/>
          <a:ext cx="20574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41</xdr:row>
      <xdr:rowOff>57150</xdr:rowOff>
    </xdr:from>
    <xdr:to>
      <xdr:col>24</xdr:col>
      <xdr:colOff>2114550</xdr:colOff>
      <xdr:row>42</xdr:row>
      <xdr:rowOff>333375</xdr:rowOff>
    </xdr:to>
    <xdr:pic>
      <xdr:nvPicPr>
        <xdr:cNvPr id="11" name="0 Imagen">
          <a:extLst>
            <a:ext uri="{FF2B5EF4-FFF2-40B4-BE49-F238E27FC236}">
              <a16:creationId xmlns:a16="http://schemas.microsoft.com/office/drawing/2014/main" id="{07E87A25-3ABC-4AAA-AA42-A31843585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12611100"/>
          <a:ext cx="20669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47</xdr:row>
      <xdr:rowOff>28575</xdr:rowOff>
    </xdr:from>
    <xdr:to>
      <xdr:col>24</xdr:col>
      <xdr:colOff>2105025</xdr:colOff>
      <xdr:row>48</xdr:row>
      <xdr:rowOff>342900</xdr:rowOff>
    </xdr:to>
    <xdr:pic>
      <xdr:nvPicPr>
        <xdr:cNvPr id="12" name="0 Imagen">
          <a:extLst>
            <a:ext uri="{FF2B5EF4-FFF2-40B4-BE49-F238E27FC236}">
              <a16:creationId xmlns:a16="http://schemas.microsoft.com/office/drawing/2014/main" id="{C9F1285F-CB54-46BA-942A-2C8CD9A32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4306550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51</xdr:row>
      <xdr:rowOff>57150</xdr:rowOff>
    </xdr:from>
    <xdr:to>
      <xdr:col>24</xdr:col>
      <xdr:colOff>2095500</xdr:colOff>
      <xdr:row>52</xdr:row>
      <xdr:rowOff>323850</xdr:rowOff>
    </xdr:to>
    <xdr:pic>
      <xdr:nvPicPr>
        <xdr:cNvPr id="13" name="0 Imagen">
          <a:extLst>
            <a:ext uri="{FF2B5EF4-FFF2-40B4-BE49-F238E27FC236}">
              <a16:creationId xmlns:a16="http://schemas.microsoft.com/office/drawing/2014/main" id="{4B4CD579-4B13-4F61-ACA8-3B6709E7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5287625"/>
          <a:ext cx="2057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57150</xdr:colOff>
      <xdr:row>54</xdr:row>
      <xdr:rowOff>57150</xdr:rowOff>
    </xdr:from>
    <xdr:to>
      <xdr:col>24</xdr:col>
      <xdr:colOff>2085975</xdr:colOff>
      <xdr:row>55</xdr:row>
      <xdr:rowOff>333375</xdr:rowOff>
    </xdr:to>
    <xdr:pic>
      <xdr:nvPicPr>
        <xdr:cNvPr id="14" name="0 Imagen">
          <a:extLst>
            <a:ext uri="{FF2B5EF4-FFF2-40B4-BE49-F238E27FC236}">
              <a16:creationId xmlns:a16="http://schemas.microsoft.com/office/drawing/2014/main" id="{786FB503-26FF-48CE-8F9F-51DD1516B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16144875"/>
          <a:ext cx="2028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63</xdr:row>
      <xdr:rowOff>28575</xdr:rowOff>
    </xdr:from>
    <xdr:to>
      <xdr:col>24</xdr:col>
      <xdr:colOff>2114550</xdr:colOff>
      <xdr:row>64</xdr:row>
      <xdr:rowOff>352425</xdr:rowOff>
    </xdr:to>
    <xdr:pic>
      <xdr:nvPicPr>
        <xdr:cNvPr id="15" name="0 Imagen">
          <a:extLst>
            <a:ext uri="{FF2B5EF4-FFF2-40B4-BE49-F238E27FC236}">
              <a16:creationId xmlns:a16="http://schemas.microsoft.com/office/drawing/2014/main" id="{C81F30CA-9D1D-4D60-A14A-6116D1DF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8688050"/>
          <a:ext cx="20764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66</xdr:row>
      <xdr:rowOff>28575</xdr:rowOff>
    </xdr:from>
    <xdr:to>
      <xdr:col>24</xdr:col>
      <xdr:colOff>2114550</xdr:colOff>
      <xdr:row>67</xdr:row>
      <xdr:rowOff>352425</xdr:rowOff>
    </xdr:to>
    <xdr:pic>
      <xdr:nvPicPr>
        <xdr:cNvPr id="16" name="0 Imagen">
          <a:extLst>
            <a:ext uri="{FF2B5EF4-FFF2-40B4-BE49-F238E27FC236}">
              <a16:creationId xmlns:a16="http://schemas.microsoft.com/office/drawing/2014/main" id="{FD9CCECC-A81B-4D8E-B1AF-7E68782EE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9545300"/>
          <a:ext cx="20764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57150</xdr:colOff>
      <xdr:row>69</xdr:row>
      <xdr:rowOff>57150</xdr:rowOff>
    </xdr:from>
    <xdr:to>
      <xdr:col>24</xdr:col>
      <xdr:colOff>2085975</xdr:colOff>
      <xdr:row>70</xdr:row>
      <xdr:rowOff>333375</xdr:rowOff>
    </xdr:to>
    <xdr:pic>
      <xdr:nvPicPr>
        <xdr:cNvPr id="17" name="0 Imagen">
          <a:extLst>
            <a:ext uri="{FF2B5EF4-FFF2-40B4-BE49-F238E27FC236}">
              <a16:creationId xmlns:a16="http://schemas.microsoft.com/office/drawing/2014/main" id="{ECCACE5C-3408-4F2E-9BD1-A7750DC5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20431125"/>
          <a:ext cx="2028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57150</xdr:colOff>
      <xdr:row>72</xdr:row>
      <xdr:rowOff>47625</xdr:rowOff>
    </xdr:from>
    <xdr:to>
      <xdr:col>24</xdr:col>
      <xdr:colOff>2095500</xdr:colOff>
      <xdr:row>73</xdr:row>
      <xdr:rowOff>333375</xdr:rowOff>
    </xdr:to>
    <xdr:pic>
      <xdr:nvPicPr>
        <xdr:cNvPr id="18" name="0 Imagen">
          <a:extLst>
            <a:ext uri="{FF2B5EF4-FFF2-40B4-BE49-F238E27FC236}">
              <a16:creationId xmlns:a16="http://schemas.microsoft.com/office/drawing/2014/main" id="{900D7B4A-ADDB-4E87-837C-F9BB6E73F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21278850"/>
          <a:ext cx="2038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21</xdr:row>
      <xdr:rowOff>47625</xdr:rowOff>
    </xdr:from>
    <xdr:to>
      <xdr:col>24</xdr:col>
      <xdr:colOff>2095500</xdr:colOff>
      <xdr:row>22</xdr:row>
      <xdr:rowOff>333375</xdr:rowOff>
    </xdr:to>
    <xdr:pic>
      <xdr:nvPicPr>
        <xdr:cNvPr id="19" name="0 Imagen">
          <a:extLst>
            <a:ext uri="{FF2B5EF4-FFF2-40B4-BE49-F238E27FC236}">
              <a16:creationId xmlns:a16="http://schemas.microsoft.com/office/drawing/2014/main" id="{228DC858-3BB0-4078-B005-1B0B5842B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5100" y="6334125"/>
          <a:ext cx="2028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57</xdr:row>
      <xdr:rowOff>47625</xdr:rowOff>
    </xdr:from>
    <xdr:to>
      <xdr:col>24</xdr:col>
      <xdr:colOff>2105025</xdr:colOff>
      <xdr:row>58</xdr:row>
      <xdr:rowOff>333375</xdr:rowOff>
    </xdr:to>
    <xdr:pic>
      <xdr:nvPicPr>
        <xdr:cNvPr id="20" name="0 Imagen">
          <a:extLst>
            <a:ext uri="{FF2B5EF4-FFF2-40B4-BE49-F238E27FC236}">
              <a16:creationId xmlns:a16="http://schemas.microsoft.com/office/drawing/2014/main" id="{49F9CE7C-FC03-40F1-A98E-0404DA68E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16992600"/>
          <a:ext cx="2057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85725</xdr:colOff>
      <xdr:row>76</xdr:row>
      <xdr:rowOff>361950</xdr:rowOff>
    </xdr:from>
    <xdr:to>
      <xdr:col>24</xdr:col>
      <xdr:colOff>2124075</xdr:colOff>
      <xdr:row>78</xdr:row>
      <xdr:rowOff>323850</xdr:rowOff>
    </xdr:to>
    <xdr:pic>
      <xdr:nvPicPr>
        <xdr:cNvPr id="21" name="0 Imagen">
          <a:extLst>
            <a:ext uri="{FF2B5EF4-FFF2-40B4-BE49-F238E27FC236}">
              <a16:creationId xmlns:a16="http://schemas.microsoft.com/office/drawing/2014/main" id="{350EA18E-FBB2-49CC-89C8-520F0DBB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2831425"/>
          <a:ext cx="2038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91</xdr:row>
      <xdr:rowOff>28575</xdr:rowOff>
    </xdr:from>
    <xdr:to>
      <xdr:col>24</xdr:col>
      <xdr:colOff>2114550</xdr:colOff>
      <xdr:row>93</xdr:row>
      <xdr:rowOff>28575</xdr:rowOff>
    </xdr:to>
    <xdr:pic>
      <xdr:nvPicPr>
        <xdr:cNvPr id="22" name="0 Imagen">
          <a:extLst>
            <a:ext uri="{FF2B5EF4-FFF2-40B4-BE49-F238E27FC236}">
              <a16:creationId xmlns:a16="http://schemas.microsoft.com/office/drawing/2014/main" id="{E1F4DA54-C2A3-45E3-8C6B-F80EEF7B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26917650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85</xdr:row>
      <xdr:rowOff>57150</xdr:rowOff>
    </xdr:from>
    <xdr:to>
      <xdr:col>24</xdr:col>
      <xdr:colOff>2105025</xdr:colOff>
      <xdr:row>86</xdr:row>
      <xdr:rowOff>276225</xdr:rowOff>
    </xdr:to>
    <xdr:pic>
      <xdr:nvPicPr>
        <xdr:cNvPr id="23" name="0 Imagen">
          <a:extLst>
            <a:ext uri="{FF2B5EF4-FFF2-40B4-BE49-F238E27FC236}">
              <a16:creationId xmlns:a16="http://schemas.microsoft.com/office/drawing/2014/main" id="{64F8ACFD-274A-4F24-B401-B339308E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5100" y="25384125"/>
          <a:ext cx="2038350" cy="5334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</xdr:pic>
    <xdr:clientData/>
  </xdr:twoCellAnchor>
  <xdr:twoCellAnchor>
    <xdr:from>
      <xdr:col>24</xdr:col>
      <xdr:colOff>19050</xdr:colOff>
      <xdr:row>82</xdr:row>
      <xdr:rowOff>133351</xdr:rowOff>
    </xdr:from>
    <xdr:to>
      <xdr:col>24</xdr:col>
      <xdr:colOff>2133600</xdr:colOff>
      <xdr:row>83</xdr:row>
      <xdr:rowOff>180976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 de texto 2">
              <a:extLst>
                <a:ext uri="{FF2B5EF4-FFF2-40B4-BE49-F238E27FC236}">
                  <a16:creationId xmlns:a16="http://schemas.microsoft.com/office/drawing/2014/main" id="{1A7819C0-74D8-4B6B-82F6-DEF01BFC032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087475" y="24564976"/>
              <a:ext cx="2114550" cy="514350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14:m>
                <m:oMath xmlns:m="http://schemas.openxmlformats.org/officeDocument/2006/math">
                  <m:f>
                    <m:fPr>
                      <m:ctrlPr>
                        <a:rPr lang="es-CO" sz="9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N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ú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mero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de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ATEL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Investigados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               </m:t>
                      </m:r>
                    </m:num>
                    <m:den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N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ú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mero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de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ATEL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Calificados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de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Origen</m:t>
                      </m:r>
                    </m:den>
                  </m:f>
                </m:oMath>
              </a14:m>
              <a:r>
                <a:rPr lang="es-CO" sz="7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x100%</a:t>
              </a:r>
              <a:endParaRPr lang="es-CO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4" name="Cuadro de texto 2">
              <a:extLst>
                <a:ext uri="{FF2B5EF4-FFF2-40B4-BE49-F238E27FC236}">
                  <a16:creationId xmlns:a16="http://schemas.microsoft.com/office/drawing/2014/main" id="{1A7819C0-74D8-4B6B-82F6-DEF01BFC032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087475" y="24564976"/>
              <a:ext cx="2114550" cy="514350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es-CO" sz="900" i="0">
                  <a:effectLst/>
                  <a:latin typeface="Cambria Math" panose="02040503050406030204" pitchFamily="18" charset="0"/>
                  <a:cs typeface="Arial" panose="020B0604020202020204" pitchFamily="34" charset="0"/>
                </a:rPr>
                <a:t>(</a:t>
              </a:r>
              <a:r>
                <a:rPr lang="es-CO" sz="9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Arial" panose="020B0604020202020204" pitchFamily="34" charset="0"/>
                </a:rPr>
                <a:t>Número de ATEL Investigados                )/(Número de ATEL Calificados de Origen)</a:t>
              </a:r>
              <a:r>
                <a:rPr lang="es-CO" sz="7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x100%</a:t>
              </a:r>
              <a:endParaRPr lang="es-CO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oneCellAnchor>
    <xdr:from>
      <xdr:col>24</xdr:col>
      <xdr:colOff>66674</xdr:colOff>
      <xdr:row>44</xdr:row>
      <xdr:rowOff>133351</xdr:rowOff>
    </xdr:from>
    <xdr:ext cx="2019301" cy="3714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B2D71A50-47A4-49FE-82AC-80F3B1CDABA1}"/>
                </a:ext>
              </a:extLst>
            </xdr:cNvPr>
            <xdr:cNvSpPr txBox="1"/>
          </xdr:nvSpPr>
          <xdr:spPr>
            <a:xfrm>
              <a:off x="14135099" y="13544551"/>
              <a:ext cx="2019301" cy="371474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f>
                    <m:fPr>
                      <m:ctrlPr>
                        <a:rPr lang="es-CO" sz="1100" i="1" u="none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𝐸𝑙𝑒𝑐𝑐𝑖𝑜𝑛𝑒𝑠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𝐶𝑂𝑃𝐴𝑆𝑆𝑇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𝑝𝑟𝑜𝑔𝑟𝑎𝑚𝑎𝑑𝑎𝑠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</m:num>
                    <m:den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𝐸𝑙𝑒𝑐𝑐𝑖𝑜𝑛𝑒𝑠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𝐶𝑂𝑃𝐴𝑆𝑆𝑇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𝐸𝑗𝑒𝑐𝑢𝑡𝑎𝑑𝑎𝑠</m:t>
                      </m:r>
                    </m:den>
                  </m:f>
                </m:oMath>
              </a14:m>
              <a:r>
                <a:rPr lang="es-CO" sz="800" u="none"/>
                <a:t> X</a:t>
              </a:r>
              <a:r>
                <a:rPr lang="es-CO" sz="800" u="none" baseline="0"/>
                <a:t> 100</a:t>
              </a:r>
              <a:endParaRPr lang="es-CO" sz="800" u="none"/>
            </a:p>
          </xdr:txBody>
        </xdr:sp>
      </mc:Choice>
      <mc:Fallback xmlns="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B2D71A50-47A4-49FE-82AC-80F3B1CDABA1}"/>
                </a:ext>
              </a:extLst>
            </xdr:cNvPr>
            <xdr:cNvSpPr txBox="1"/>
          </xdr:nvSpPr>
          <xdr:spPr>
            <a:xfrm>
              <a:off x="14135099" y="13544551"/>
              <a:ext cx="2019301" cy="371474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es-CO" sz="1100" i="0" u="none">
                  <a:latin typeface="Cambria Math" panose="02040503050406030204" pitchFamily="18" charset="0"/>
                </a:rPr>
                <a:t>(</a:t>
              </a:r>
              <a:r>
                <a:rPr lang="es-CO" sz="1100" b="0" i="0" u="none">
                  <a:latin typeface="Cambria Math" panose="02040503050406030204" pitchFamily="18" charset="0"/>
                </a:rPr>
                <a:t>𝐸𝑙𝑒𝑐𝑐𝑖𝑜𝑛𝑒𝑠 𝐶𝑂𝑃𝐴𝑆𝑆𝑇 𝑝𝑟𝑜𝑔𝑟𝑎𝑚𝑎𝑑𝑎𝑠 )/(𝐸𝑙𝑒𝑐𝑐𝑖𝑜𝑛𝑒𝑠 𝐶𝑂𝑃𝐴𝑆𝑆𝑇 𝐸𝑗𝑒𝑐𝑢𝑡𝑎𝑑𝑎𝑠)</a:t>
              </a:r>
              <a:r>
                <a:rPr lang="es-CO" sz="800" u="none"/>
                <a:t> X</a:t>
              </a:r>
              <a:r>
                <a:rPr lang="es-CO" sz="800" u="none" baseline="0"/>
                <a:t> 100</a:t>
              </a:r>
              <a:endParaRPr lang="es-CO" sz="800" u="none"/>
            </a:p>
          </xdr:txBody>
        </xdr:sp>
      </mc:Fallback>
    </mc:AlternateContent>
    <xdr:clientData/>
  </xdr:oneCellAnchor>
  <xdr:oneCellAnchor>
    <xdr:from>
      <xdr:col>24</xdr:col>
      <xdr:colOff>52917</xdr:colOff>
      <xdr:row>25</xdr:row>
      <xdr:rowOff>452437</xdr:rowOff>
    </xdr:from>
    <xdr:ext cx="1983051" cy="9763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CuadroTexto 26">
              <a:extLst>
                <a:ext uri="{FF2B5EF4-FFF2-40B4-BE49-F238E27FC236}">
                  <a16:creationId xmlns:a16="http://schemas.microsoft.com/office/drawing/2014/main" id="{AE55C329-5AD1-47B2-9B68-DCB4D03DBFC2}"/>
                </a:ext>
              </a:extLst>
            </xdr:cNvPr>
            <xdr:cNvSpPr txBox="1"/>
          </xdr:nvSpPr>
          <xdr:spPr>
            <a:xfrm>
              <a:off x="14121342" y="7977187"/>
              <a:ext cx="1983051" cy="976311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endParaRPr lang="es-CO" sz="1100" i="1" u="none">
                <a:latin typeface="Cambria Math" panose="02040503050406030204" pitchFamily="18" charset="0"/>
              </a:endParaRPr>
            </a:p>
            <a:p>
              <a:pPr algn="l"/>
              <a:endParaRPr lang="es-CO" sz="1100" i="1" u="none">
                <a:latin typeface="Cambria Math" panose="02040503050406030204" pitchFamily="18" charset="0"/>
              </a:endParaRPr>
            </a:p>
            <a:p>
              <a:pPr algn="l"/>
              <a14:m>
                <m:oMath xmlns:m="http://schemas.openxmlformats.org/officeDocument/2006/math">
                  <m:f>
                    <m:fPr>
                      <m:ctrlPr>
                        <a:rPr lang="es-CO" sz="1100" i="1" u="none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𝑅𝑒𝑣𝑖𝑠𝑖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ó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𝑛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𝑑𝑒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𝑜𝑏𝑗𝑒𝑡𝑖𝑣𝑜𝑠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𝑦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𝑟𝑒𝑔𝑙𝑎𝑚𝑒𝑛𝑡𝑜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𝑜𝑜𝑝𝑟𝑜𝑔𝑟𝑎𝑚𝑎𝑑𝑜</m:t>
                      </m:r>
                    </m:num>
                    <m:den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𝑟𝑒𝑣𝑖𝑠𝑖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ó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𝑛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𝑝𝑟𝑜𝑔𝑟𝑎𝑚𝑎𝑑𝑎</m:t>
                      </m:r>
                    </m:den>
                  </m:f>
                </m:oMath>
              </a14:m>
              <a:r>
                <a:rPr lang="es-CO" sz="800" u="none"/>
                <a:t> X</a:t>
              </a:r>
              <a:r>
                <a:rPr lang="es-CO" sz="800" u="none" baseline="0"/>
                <a:t> 100</a:t>
              </a:r>
              <a:endParaRPr lang="es-CO" sz="800" u="none"/>
            </a:p>
          </xdr:txBody>
        </xdr:sp>
      </mc:Choice>
      <mc:Fallback xmlns="">
        <xdr:sp macro="" textlink="">
          <xdr:nvSpPr>
            <xdr:cNvPr id="27" name="CuadroTexto 26">
              <a:extLst>
                <a:ext uri="{FF2B5EF4-FFF2-40B4-BE49-F238E27FC236}">
                  <a16:creationId xmlns:a16="http://schemas.microsoft.com/office/drawing/2014/main" id="{AE55C329-5AD1-47B2-9B68-DCB4D03DBFC2}"/>
                </a:ext>
              </a:extLst>
            </xdr:cNvPr>
            <xdr:cNvSpPr txBox="1"/>
          </xdr:nvSpPr>
          <xdr:spPr>
            <a:xfrm>
              <a:off x="14121342" y="7977187"/>
              <a:ext cx="1983051" cy="976311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endParaRPr lang="es-CO" sz="1100" i="1" u="none">
                <a:latin typeface="Cambria Math" panose="02040503050406030204" pitchFamily="18" charset="0"/>
              </a:endParaRPr>
            </a:p>
            <a:p>
              <a:pPr algn="l"/>
              <a:endParaRPr lang="es-CO" sz="1100" i="1" u="none">
                <a:latin typeface="Cambria Math" panose="02040503050406030204" pitchFamily="18" charset="0"/>
              </a:endParaRPr>
            </a:p>
            <a:p>
              <a:pPr algn="l"/>
              <a:r>
                <a:rPr lang="es-CO" sz="1100" i="0" u="none">
                  <a:latin typeface="Cambria Math" panose="02040503050406030204" pitchFamily="18" charset="0"/>
                </a:rPr>
                <a:t>(</a:t>
              </a:r>
              <a:r>
                <a:rPr lang="es-CO" sz="1100" b="0" i="0" u="none">
                  <a:latin typeface="Cambria Math" panose="02040503050406030204" pitchFamily="18" charset="0"/>
                </a:rPr>
                <a:t>𝑅𝑒𝑣𝑖𝑠𝑖ó𝑛 𝑑𝑒 𝑜𝑏𝑗𝑒𝑡𝑖𝑣𝑜𝑠 𝑦 𝑟𝑒𝑔𝑙𝑎𝑚𝑒𝑛𝑡𝑜 𝑜𝑜𝑝𝑟𝑜𝑔𝑟𝑎𝑚𝑎𝑑𝑜)/(𝑟𝑒𝑣𝑖𝑠𝑖ó𝑛 𝑝𝑟𝑜𝑔𝑟𝑎𝑚𝑎𝑑𝑎)</a:t>
              </a:r>
              <a:r>
                <a:rPr lang="es-CO" sz="800" u="none"/>
                <a:t> X</a:t>
              </a:r>
              <a:r>
                <a:rPr lang="es-CO" sz="800" u="none" baseline="0"/>
                <a:t> 100</a:t>
              </a:r>
              <a:endParaRPr lang="es-CO" sz="800" u="none"/>
            </a:p>
          </xdr:txBody>
        </xdr:sp>
      </mc:Fallback>
    </mc:AlternateContent>
    <xdr:clientData/>
  </xdr:oneCellAnchor>
  <xdr:twoCellAnchor editAs="oneCell">
    <xdr:from>
      <xdr:col>0</xdr:col>
      <xdr:colOff>89479</xdr:colOff>
      <xdr:row>0</xdr:row>
      <xdr:rowOff>127000</xdr:rowOff>
    </xdr:from>
    <xdr:to>
      <xdr:col>1</xdr:col>
      <xdr:colOff>1105479</xdr:colOff>
      <xdr:row>2</xdr:row>
      <xdr:rowOff>301625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839B18C1-737B-45BB-9D70-15F9446BD6CD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79" y="127000"/>
          <a:ext cx="1841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346363</xdr:colOff>
      <xdr:row>0</xdr:row>
      <xdr:rowOff>170476</xdr:rowOff>
    </xdr:from>
    <xdr:to>
      <xdr:col>2</xdr:col>
      <xdr:colOff>1754908</xdr:colOff>
      <xdr:row>2</xdr:row>
      <xdr:rowOff>316924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29C9DC65-BBDF-4B0F-8BA0-4D787E6E1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088" y="170476"/>
          <a:ext cx="1408545" cy="78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503465</xdr:colOff>
      <xdr:row>0</xdr:row>
      <xdr:rowOff>122465</xdr:rowOff>
    </xdr:from>
    <xdr:to>
      <xdr:col>6</xdr:col>
      <xdr:colOff>421822</xdr:colOff>
      <xdr:row>0</xdr:row>
      <xdr:rowOff>979715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0B745B4-1F88-4533-B9F9-95FDCFD2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4" y="122465"/>
          <a:ext cx="332014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220B-26E7-428D-9607-019695A71B01}">
  <dimension ref="A1:AA134"/>
  <sheetViews>
    <sheetView tabSelected="1" view="pageBreakPreview" zoomScale="85" zoomScaleNormal="100" zoomScaleSheetLayoutView="85" workbookViewId="0">
      <selection activeCell="A120" sqref="A120:XFD134"/>
    </sheetView>
  </sheetViews>
  <sheetFormatPr baseColWidth="10" defaultColWidth="11.42578125" defaultRowHeight="19.5" x14ac:dyDescent="0.25"/>
  <cols>
    <col min="1" max="1" width="12.28515625" style="159" customWidth="1"/>
    <col min="2" max="2" width="17.5703125" style="225" customWidth="1"/>
    <col min="3" max="3" width="30" style="159" customWidth="1"/>
    <col min="4" max="4" width="33.5703125" style="159" customWidth="1"/>
    <col min="5" max="5" width="43.42578125" style="159" customWidth="1"/>
    <col min="6" max="6" width="22.140625" style="159" customWidth="1"/>
    <col min="7" max="7" width="1.28515625" style="166" customWidth="1"/>
    <col min="8" max="10" width="3.7109375" style="226" customWidth="1"/>
    <col min="11" max="11" width="2.7109375" style="226" customWidth="1"/>
    <col min="12" max="12" width="4.140625" style="226" customWidth="1"/>
    <col min="13" max="19" width="2.7109375" style="226" customWidth="1"/>
    <col min="20" max="20" width="1.28515625" style="166" customWidth="1"/>
    <col min="21" max="23" width="3.7109375" style="227" customWidth="1"/>
    <col min="24" max="24" width="1.28515625" style="166" customWidth="1"/>
    <col min="25" max="25" width="32.140625" style="159" customWidth="1"/>
    <col min="26" max="26" width="33" style="159" customWidth="1"/>
    <col min="27" max="27" width="30.28515625" style="159" customWidth="1"/>
    <col min="28" max="16384" width="11.42578125" style="159"/>
  </cols>
  <sheetData>
    <row r="1" spans="1:27" ht="29.25" customHeight="1" x14ac:dyDescent="0.2">
      <c r="A1" s="234"/>
      <c r="B1" s="235"/>
      <c r="C1" s="236"/>
      <c r="D1" s="243" t="s">
        <v>139</v>
      </c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5"/>
      <c r="Z1" s="157" t="s">
        <v>140</v>
      </c>
      <c r="AA1" s="158" t="s">
        <v>141</v>
      </c>
    </row>
    <row r="2" spans="1:27" ht="21" customHeight="1" x14ac:dyDescent="0.2">
      <c r="A2" s="237"/>
      <c r="B2" s="238"/>
      <c r="C2" s="239"/>
      <c r="D2" s="246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8"/>
      <c r="Z2" s="157" t="s">
        <v>142</v>
      </c>
      <c r="AA2" s="158" t="s">
        <v>143</v>
      </c>
    </row>
    <row r="3" spans="1:27" ht="32.25" customHeight="1" x14ac:dyDescent="0.2">
      <c r="A3" s="240"/>
      <c r="B3" s="241"/>
      <c r="C3" s="242"/>
      <c r="D3" s="249" t="s">
        <v>320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1"/>
      <c r="Z3" s="157" t="s">
        <v>144</v>
      </c>
      <c r="AA3" s="160">
        <v>45107</v>
      </c>
    </row>
    <row r="4" spans="1:27" ht="26.25" customHeight="1" x14ac:dyDescent="0.25">
      <c r="A4" s="252" t="s">
        <v>145</v>
      </c>
      <c r="B4" s="254" t="s">
        <v>146</v>
      </c>
      <c r="C4" s="256" t="s">
        <v>147</v>
      </c>
      <c r="D4" s="256" t="s">
        <v>148</v>
      </c>
      <c r="E4" s="256" t="s">
        <v>149</v>
      </c>
      <c r="F4" s="256" t="s">
        <v>1</v>
      </c>
      <c r="G4" s="161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161"/>
      <c r="U4" s="266" t="s">
        <v>50</v>
      </c>
      <c r="V4" s="267"/>
      <c r="W4" s="268"/>
      <c r="X4" s="161"/>
      <c r="Y4" s="269" t="s">
        <v>150</v>
      </c>
      <c r="Z4" s="269" t="s">
        <v>151</v>
      </c>
      <c r="AA4" s="271" t="s">
        <v>152</v>
      </c>
    </row>
    <row r="5" spans="1:27" ht="41.25" customHeight="1" thickBot="1" x14ac:dyDescent="0.3">
      <c r="A5" s="253"/>
      <c r="B5" s="255"/>
      <c r="C5" s="253"/>
      <c r="D5" s="253"/>
      <c r="E5" s="253"/>
      <c r="F5" s="253"/>
      <c r="G5" s="161"/>
      <c r="H5" s="162">
        <v>44927</v>
      </c>
      <c r="I5" s="162">
        <v>44958</v>
      </c>
      <c r="J5" s="162">
        <v>44986</v>
      </c>
      <c r="K5" s="162">
        <v>45017</v>
      </c>
      <c r="L5" s="162">
        <v>45047</v>
      </c>
      <c r="M5" s="162">
        <v>45078</v>
      </c>
      <c r="N5" s="162">
        <v>45108</v>
      </c>
      <c r="O5" s="162">
        <v>45139</v>
      </c>
      <c r="P5" s="162">
        <v>45170</v>
      </c>
      <c r="Q5" s="162">
        <v>45200</v>
      </c>
      <c r="R5" s="162">
        <v>45231</v>
      </c>
      <c r="S5" s="162">
        <v>45261</v>
      </c>
      <c r="T5" s="161"/>
      <c r="U5" s="163" t="s">
        <v>153</v>
      </c>
      <c r="V5" s="164" t="s">
        <v>28</v>
      </c>
      <c r="W5" s="165" t="s">
        <v>154</v>
      </c>
      <c r="X5" s="161"/>
      <c r="Y5" s="270"/>
      <c r="Z5" s="270"/>
      <c r="AA5" s="270"/>
    </row>
    <row r="6" spans="1:27" customFormat="1" ht="7.5" customHeight="1" thickBot="1" x14ac:dyDescent="0.25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</row>
    <row r="7" spans="1:27" ht="30" customHeight="1" x14ac:dyDescent="0.2">
      <c r="A7" s="228">
        <v>1</v>
      </c>
      <c r="B7" s="230" t="s">
        <v>27</v>
      </c>
      <c r="C7" s="231" t="s">
        <v>155</v>
      </c>
      <c r="D7" s="231" t="s">
        <v>156</v>
      </c>
      <c r="E7" s="231" t="s">
        <v>157</v>
      </c>
      <c r="F7" s="232" t="s">
        <v>158</v>
      </c>
      <c r="H7" s="167" t="s">
        <v>27</v>
      </c>
      <c r="I7" s="168"/>
      <c r="J7" s="168"/>
      <c r="K7" s="168"/>
      <c r="L7" s="168"/>
      <c r="M7" s="168"/>
      <c r="N7" s="168" t="s">
        <v>27</v>
      </c>
      <c r="O7" s="168"/>
      <c r="P7" s="168"/>
      <c r="Q7" s="168"/>
      <c r="R7" s="168"/>
      <c r="S7" s="169"/>
      <c r="U7" s="258"/>
      <c r="V7" s="260"/>
      <c r="W7" s="262" t="s">
        <v>159</v>
      </c>
      <c r="Y7" s="231"/>
      <c r="Z7" s="232" t="s">
        <v>160</v>
      </c>
      <c r="AA7" s="264" t="s">
        <v>161</v>
      </c>
    </row>
    <row r="8" spans="1:27" ht="30" customHeight="1" thickBot="1" x14ac:dyDescent="0.25">
      <c r="A8" s="229"/>
      <c r="B8" s="230"/>
      <c r="C8" s="231"/>
      <c r="D8" s="231"/>
      <c r="E8" s="231"/>
      <c r="F8" s="233"/>
      <c r="H8" s="170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2"/>
      <c r="U8" s="259"/>
      <c r="V8" s="261"/>
      <c r="W8" s="263"/>
      <c r="Y8" s="231"/>
      <c r="Z8" s="233"/>
      <c r="AA8" s="265"/>
    </row>
    <row r="9" spans="1:27" customFormat="1" ht="7.5" customHeight="1" thickBot="1" x14ac:dyDescent="0.25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73"/>
    </row>
    <row r="10" spans="1:27" ht="30" customHeight="1" x14ac:dyDescent="0.2">
      <c r="A10" s="228">
        <v>2</v>
      </c>
      <c r="B10" s="230" t="s">
        <v>27</v>
      </c>
      <c r="C10" s="231" t="s">
        <v>162</v>
      </c>
      <c r="D10" s="274" t="s">
        <v>163</v>
      </c>
      <c r="E10" s="231" t="s">
        <v>162</v>
      </c>
      <c r="F10" s="232" t="s">
        <v>158</v>
      </c>
      <c r="H10" s="174"/>
      <c r="I10" s="168"/>
      <c r="J10" s="175"/>
      <c r="K10" s="175"/>
      <c r="L10" s="168"/>
      <c r="M10" s="168" t="s">
        <v>27</v>
      </c>
      <c r="N10" s="168"/>
      <c r="O10" s="168"/>
      <c r="P10" s="168"/>
      <c r="Q10" s="168"/>
      <c r="R10" s="168"/>
      <c r="S10" s="169"/>
      <c r="U10" s="258"/>
      <c r="V10" s="260"/>
      <c r="W10" s="262" t="s">
        <v>159</v>
      </c>
      <c r="Y10" s="231"/>
      <c r="Z10" s="272" t="s">
        <v>164</v>
      </c>
      <c r="AA10" s="264" t="s">
        <v>165</v>
      </c>
    </row>
    <row r="11" spans="1:27" ht="30" customHeight="1" thickBot="1" x14ac:dyDescent="0.25">
      <c r="A11" s="229"/>
      <c r="B11" s="230"/>
      <c r="C11" s="231"/>
      <c r="D11" s="274"/>
      <c r="E11" s="231"/>
      <c r="F11" s="233"/>
      <c r="H11" s="170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2"/>
      <c r="U11" s="259"/>
      <c r="V11" s="261"/>
      <c r="W11" s="263"/>
      <c r="Y11" s="231"/>
      <c r="Z11" s="273"/>
      <c r="AA11" s="265"/>
    </row>
    <row r="12" spans="1:27" customFormat="1" ht="7.5" customHeight="1" thickBot="1" x14ac:dyDescent="0.25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</row>
    <row r="13" spans="1:27" ht="30" customHeight="1" x14ac:dyDescent="0.2">
      <c r="A13" s="228">
        <v>3</v>
      </c>
      <c r="B13" s="230" t="s">
        <v>27</v>
      </c>
      <c r="C13" s="231" t="s">
        <v>166</v>
      </c>
      <c r="D13" s="231" t="s">
        <v>167</v>
      </c>
      <c r="E13" s="231" t="s">
        <v>168</v>
      </c>
      <c r="F13" s="232" t="s">
        <v>158</v>
      </c>
      <c r="H13" s="174"/>
      <c r="I13" s="175"/>
      <c r="J13" s="175" t="s">
        <v>27</v>
      </c>
      <c r="K13" s="175"/>
      <c r="L13" s="175"/>
      <c r="M13" s="175"/>
      <c r="N13" s="175" t="s">
        <v>27</v>
      </c>
      <c r="O13" s="175"/>
      <c r="P13" s="175"/>
      <c r="Q13" s="175"/>
      <c r="R13" s="175"/>
      <c r="S13" s="169" t="s">
        <v>27</v>
      </c>
      <c r="U13" s="258"/>
      <c r="V13" s="260"/>
      <c r="W13" s="262" t="s">
        <v>159</v>
      </c>
      <c r="Y13" s="231" t="s">
        <v>169</v>
      </c>
      <c r="Z13" s="272" t="s">
        <v>170</v>
      </c>
      <c r="AA13" s="232" t="s">
        <v>171</v>
      </c>
    </row>
    <row r="14" spans="1:27" ht="30" customHeight="1" thickBot="1" x14ac:dyDescent="0.25">
      <c r="A14" s="229"/>
      <c r="B14" s="230"/>
      <c r="C14" s="231"/>
      <c r="D14" s="231"/>
      <c r="E14" s="231"/>
      <c r="F14" s="233"/>
      <c r="H14" s="170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2"/>
      <c r="U14" s="259"/>
      <c r="V14" s="261"/>
      <c r="W14" s="263"/>
      <c r="Y14" s="231"/>
      <c r="Z14" s="273"/>
      <c r="AA14" s="233"/>
    </row>
    <row r="15" spans="1:27" customFormat="1" ht="7.5" customHeight="1" thickBot="1" x14ac:dyDescent="0.25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</row>
    <row r="16" spans="1:27" ht="30" customHeight="1" x14ac:dyDescent="0.2">
      <c r="A16" s="228">
        <v>4</v>
      </c>
      <c r="B16" s="230" t="s">
        <v>27</v>
      </c>
      <c r="C16" s="231" t="s">
        <v>172</v>
      </c>
      <c r="D16" s="231" t="s">
        <v>173</v>
      </c>
      <c r="E16" s="272" t="s">
        <v>174</v>
      </c>
      <c r="F16" s="232" t="s">
        <v>158</v>
      </c>
      <c r="H16" s="174"/>
      <c r="I16" s="168"/>
      <c r="J16" s="168"/>
      <c r="K16" s="168"/>
      <c r="L16" s="168"/>
      <c r="M16" s="168"/>
      <c r="N16" s="168"/>
      <c r="O16" s="168"/>
      <c r="P16" s="168"/>
      <c r="Q16" s="168" t="s">
        <v>27</v>
      </c>
      <c r="R16" s="168"/>
      <c r="S16" s="169"/>
      <c r="U16" s="258"/>
      <c r="V16" s="260"/>
      <c r="W16" s="262" t="s">
        <v>159</v>
      </c>
      <c r="Y16" s="231"/>
      <c r="Z16" s="272" t="s">
        <v>175</v>
      </c>
      <c r="AA16" s="232" t="s">
        <v>176</v>
      </c>
    </row>
    <row r="17" spans="1:27" ht="30" customHeight="1" thickBot="1" x14ac:dyDescent="0.25">
      <c r="A17" s="229"/>
      <c r="B17" s="230"/>
      <c r="C17" s="231"/>
      <c r="D17" s="231"/>
      <c r="E17" s="273"/>
      <c r="F17" s="233"/>
      <c r="H17" s="170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2"/>
      <c r="U17" s="259"/>
      <c r="V17" s="261"/>
      <c r="W17" s="263"/>
      <c r="Y17" s="231"/>
      <c r="Z17" s="273"/>
      <c r="AA17" s="233"/>
    </row>
    <row r="18" spans="1:27" customFormat="1" ht="7.5" customHeight="1" thickBot="1" x14ac:dyDescent="0.25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</row>
    <row r="19" spans="1:27" ht="30" customHeight="1" x14ac:dyDescent="0.2">
      <c r="A19" s="228">
        <v>5</v>
      </c>
      <c r="B19" s="230" t="s">
        <v>27</v>
      </c>
      <c r="C19" s="232" t="s">
        <v>177</v>
      </c>
      <c r="D19" s="231" t="s">
        <v>178</v>
      </c>
      <c r="E19" s="272" t="s">
        <v>179</v>
      </c>
      <c r="F19" s="232" t="s">
        <v>158</v>
      </c>
      <c r="H19" s="174"/>
      <c r="I19" s="175"/>
      <c r="J19" s="168" t="s">
        <v>27</v>
      </c>
      <c r="K19" s="168"/>
      <c r="L19" s="168"/>
      <c r="M19" s="168"/>
      <c r="N19" s="168"/>
      <c r="O19" s="168"/>
      <c r="P19" s="168" t="s">
        <v>27</v>
      </c>
      <c r="Q19" s="168"/>
      <c r="R19" s="168"/>
      <c r="S19" s="169"/>
      <c r="U19" s="258"/>
      <c r="V19" s="260"/>
      <c r="W19" s="262" t="s">
        <v>159</v>
      </c>
      <c r="Y19" s="231"/>
      <c r="Z19" s="272" t="s">
        <v>180</v>
      </c>
      <c r="AA19" s="232" t="s">
        <v>181</v>
      </c>
    </row>
    <row r="20" spans="1:27" ht="30" customHeight="1" thickBot="1" x14ac:dyDescent="0.25">
      <c r="A20" s="229"/>
      <c r="B20" s="230"/>
      <c r="C20" s="233"/>
      <c r="D20" s="231"/>
      <c r="E20" s="273"/>
      <c r="F20" s="233"/>
      <c r="H20" s="170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2"/>
      <c r="U20" s="259"/>
      <c r="V20" s="261"/>
      <c r="W20" s="263"/>
      <c r="Y20" s="231"/>
      <c r="Z20" s="273"/>
      <c r="AA20" s="233"/>
    </row>
    <row r="21" spans="1:27" customFormat="1" ht="7.5" customHeight="1" thickBot="1" x14ac:dyDescent="0.25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</row>
    <row r="22" spans="1:27" ht="30" customHeight="1" x14ac:dyDescent="0.2">
      <c r="A22" s="228">
        <v>6</v>
      </c>
      <c r="B22" s="230" t="s">
        <v>27</v>
      </c>
      <c r="C22" s="232" t="s">
        <v>182</v>
      </c>
      <c r="D22" s="231" t="s">
        <v>183</v>
      </c>
      <c r="E22" s="272" t="s">
        <v>184</v>
      </c>
      <c r="F22" s="232" t="s">
        <v>158</v>
      </c>
      <c r="H22" s="174"/>
      <c r="I22" s="168" t="s">
        <v>27</v>
      </c>
      <c r="J22" s="168"/>
      <c r="K22" s="168"/>
      <c r="L22" s="168"/>
      <c r="M22" s="168" t="s">
        <v>27</v>
      </c>
      <c r="N22" s="168"/>
      <c r="O22" s="168"/>
      <c r="P22" s="168"/>
      <c r="Q22" s="168"/>
      <c r="R22" s="168"/>
      <c r="S22" s="169" t="s">
        <v>27</v>
      </c>
      <c r="U22" s="258"/>
      <c r="V22" s="260"/>
      <c r="W22" s="262" t="s">
        <v>159</v>
      </c>
      <c r="Y22" s="231"/>
      <c r="Z22" s="275" t="s">
        <v>185</v>
      </c>
      <c r="AA22" s="232" t="s">
        <v>186</v>
      </c>
    </row>
    <row r="23" spans="1:27" ht="30" customHeight="1" thickBot="1" x14ac:dyDescent="0.25">
      <c r="A23" s="229"/>
      <c r="B23" s="230"/>
      <c r="C23" s="233"/>
      <c r="D23" s="231"/>
      <c r="E23" s="273"/>
      <c r="F23" s="233"/>
      <c r="H23" s="170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2"/>
      <c r="U23" s="259"/>
      <c r="V23" s="261"/>
      <c r="W23" s="263"/>
      <c r="Y23" s="231"/>
      <c r="Z23" s="276"/>
      <c r="AA23" s="233"/>
    </row>
    <row r="24" spans="1:27" customFormat="1" ht="7.5" customHeight="1" thickBot="1" x14ac:dyDescent="0.25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76"/>
      <c r="AA24" s="166"/>
    </row>
    <row r="25" spans="1:27" ht="30" customHeight="1" thickBot="1" x14ac:dyDescent="0.25">
      <c r="A25" s="228">
        <v>7</v>
      </c>
      <c r="B25" s="230" t="s">
        <v>27</v>
      </c>
      <c r="C25" s="231" t="s">
        <v>187</v>
      </c>
      <c r="D25" s="231" t="s">
        <v>188</v>
      </c>
      <c r="E25" s="275" t="s">
        <v>189</v>
      </c>
      <c r="F25" s="232" t="s">
        <v>158</v>
      </c>
      <c r="H25" s="174"/>
      <c r="I25" s="175"/>
      <c r="J25" s="168"/>
      <c r="K25" s="168"/>
      <c r="L25" s="168"/>
      <c r="M25" s="168"/>
      <c r="N25" s="168" t="s">
        <v>27</v>
      </c>
      <c r="O25" s="168"/>
      <c r="P25" s="175"/>
      <c r="Q25" s="168"/>
      <c r="R25" s="168"/>
      <c r="S25" s="169"/>
      <c r="U25" s="277"/>
      <c r="V25" s="277"/>
      <c r="W25" s="277" t="s">
        <v>159</v>
      </c>
      <c r="Y25" s="231"/>
      <c r="Z25" s="275" t="s">
        <v>190</v>
      </c>
      <c r="AA25" s="232" t="s">
        <v>191</v>
      </c>
    </row>
    <row r="26" spans="1:27" ht="37.5" customHeight="1" x14ac:dyDescent="0.2">
      <c r="A26" s="280"/>
      <c r="B26" s="281"/>
      <c r="C26" s="232"/>
      <c r="D26" s="232"/>
      <c r="E26" s="278"/>
      <c r="F26" s="279"/>
      <c r="H26" s="177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9"/>
      <c r="T26" s="180"/>
      <c r="U26" s="277"/>
      <c r="V26" s="277"/>
      <c r="W26" s="277"/>
      <c r="Y26" s="232"/>
      <c r="Z26" s="278"/>
      <c r="AA26" s="279"/>
    </row>
    <row r="27" spans="1:27" ht="37.5" customHeight="1" x14ac:dyDescent="0.2">
      <c r="A27" s="280">
        <v>8</v>
      </c>
      <c r="B27" s="281" t="s">
        <v>27</v>
      </c>
      <c r="C27" s="232" t="s">
        <v>192</v>
      </c>
      <c r="D27" s="232" t="s">
        <v>193</v>
      </c>
      <c r="E27" s="231" t="s">
        <v>194</v>
      </c>
      <c r="F27" s="231" t="s">
        <v>158</v>
      </c>
      <c r="H27" s="177"/>
      <c r="I27" s="178"/>
      <c r="J27" s="178"/>
      <c r="K27" s="178"/>
      <c r="L27" s="178"/>
      <c r="M27" s="178" t="s">
        <v>27</v>
      </c>
      <c r="N27" s="178"/>
      <c r="O27" s="178"/>
      <c r="P27" s="178"/>
      <c r="Q27" s="178"/>
      <c r="R27" s="178"/>
      <c r="S27" s="179"/>
      <c r="T27" s="181"/>
      <c r="U27" s="282"/>
      <c r="V27" s="282"/>
      <c r="W27" s="282" t="s">
        <v>159</v>
      </c>
      <c r="Y27" s="232"/>
      <c r="Z27" s="232" t="s">
        <v>195</v>
      </c>
      <c r="AA27" s="232"/>
    </row>
    <row r="28" spans="1:27" ht="43.5" customHeight="1" thickBot="1" x14ac:dyDescent="0.25">
      <c r="A28" s="229"/>
      <c r="B28" s="284"/>
      <c r="C28" s="233"/>
      <c r="D28" s="233"/>
      <c r="E28" s="231"/>
      <c r="F28" s="231"/>
      <c r="G28" s="182"/>
      <c r="H28" s="183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5"/>
      <c r="T28" s="186"/>
      <c r="U28" s="283"/>
      <c r="V28" s="283"/>
      <c r="W28" s="283"/>
      <c r="X28" s="187"/>
      <c r="Y28" s="233"/>
      <c r="Z28" s="233"/>
      <c r="AA28" s="233"/>
    </row>
    <row r="29" spans="1:27" customFormat="1" ht="7.5" customHeight="1" x14ac:dyDescent="0.2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8"/>
      <c r="U29" s="182"/>
      <c r="V29" s="182"/>
      <c r="W29" s="182"/>
      <c r="X29" s="182"/>
      <c r="Y29" s="182"/>
      <c r="Z29" s="189"/>
      <c r="AA29" s="182"/>
    </row>
    <row r="30" spans="1:27" ht="30" customHeight="1" x14ac:dyDescent="0.2">
      <c r="A30" s="280">
        <v>9</v>
      </c>
      <c r="B30" s="284" t="s">
        <v>27</v>
      </c>
      <c r="C30" s="279" t="s">
        <v>196</v>
      </c>
      <c r="D30" s="289" t="s">
        <v>197</v>
      </c>
      <c r="E30" s="290" t="s">
        <v>198</v>
      </c>
      <c r="F30" s="279" t="s">
        <v>158</v>
      </c>
      <c r="H30" s="190"/>
      <c r="I30" s="191"/>
      <c r="J30" s="191"/>
      <c r="K30" s="191"/>
      <c r="L30" s="191"/>
      <c r="M30" s="191"/>
      <c r="N30" s="191"/>
      <c r="O30" s="191"/>
      <c r="P30" s="191"/>
      <c r="Q30" s="191" t="s">
        <v>27</v>
      </c>
      <c r="R30" s="191"/>
      <c r="S30" s="192"/>
      <c r="U30" s="285" t="s">
        <v>159</v>
      </c>
      <c r="V30" s="286" t="s">
        <v>159</v>
      </c>
      <c r="W30" s="287" t="s">
        <v>159</v>
      </c>
      <c r="Y30" s="233"/>
      <c r="Z30" s="278" t="s">
        <v>199</v>
      </c>
      <c r="AA30" s="288"/>
    </row>
    <row r="31" spans="1:27" ht="30" customHeight="1" thickBot="1" x14ac:dyDescent="0.25">
      <c r="A31" s="229"/>
      <c r="B31" s="230"/>
      <c r="C31" s="233"/>
      <c r="D31" s="274"/>
      <c r="E31" s="273"/>
      <c r="F31" s="233"/>
      <c r="H31" s="170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U31" s="259"/>
      <c r="V31" s="261"/>
      <c r="W31" s="263"/>
      <c r="Y31" s="231"/>
      <c r="Z31" s="276"/>
      <c r="AA31" s="265"/>
    </row>
    <row r="32" spans="1:27" customFormat="1" ht="7.5" customHeight="1" thickBot="1" x14ac:dyDescent="0.25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76"/>
      <c r="AA32" s="166"/>
    </row>
    <row r="33" spans="1:27" ht="30" customHeight="1" x14ac:dyDescent="0.2">
      <c r="A33" s="228">
        <v>10</v>
      </c>
      <c r="B33" s="230" t="s">
        <v>27</v>
      </c>
      <c r="C33" s="232" t="s">
        <v>200</v>
      </c>
      <c r="D33" s="231" t="s">
        <v>201</v>
      </c>
      <c r="E33" s="272" t="s">
        <v>202</v>
      </c>
      <c r="F33" s="232" t="s">
        <v>158</v>
      </c>
      <c r="H33" s="174"/>
      <c r="I33" s="168"/>
      <c r="J33" s="168"/>
      <c r="K33" s="168"/>
      <c r="L33" s="168"/>
      <c r="M33" s="168"/>
      <c r="N33" s="168"/>
      <c r="O33" s="168"/>
      <c r="P33" s="168"/>
      <c r="Q33" s="168" t="s">
        <v>27</v>
      </c>
      <c r="R33" s="168"/>
      <c r="S33" s="169"/>
      <c r="U33" s="258"/>
      <c r="V33" s="260"/>
      <c r="W33" s="262" t="s">
        <v>159</v>
      </c>
      <c r="Y33" s="231"/>
      <c r="Z33" s="275" t="s">
        <v>203</v>
      </c>
      <c r="AA33" s="232" t="s">
        <v>204</v>
      </c>
    </row>
    <row r="34" spans="1:27" ht="30" customHeight="1" thickBot="1" x14ac:dyDescent="0.25">
      <c r="A34" s="229"/>
      <c r="B34" s="230"/>
      <c r="C34" s="233"/>
      <c r="D34" s="231"/>
      <c r="E34" s="273"/>
      <c r="F34" s="233"/>
      <c r="H34" s="170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2"/>
      <c r="U34" s="259"/>
      <c r="V34" s="261"/>
      <c r="W34" s="263"/>
      <c r="Y34" s="231"/>
      <c r="Z34" s="276"/>
      <c r="AA34" s="233"/>
    </row>
    <row r="35" spans="1:27" customFormat="1" ht="7.5" customHeight="1" thickBot="1" x14ac:dyDescent="0.25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76"/>
      <c r="AA35" s="166"/>
    </row>
    <row r="36" spans="1:27" ht="30" customHeight="1" x14ac:dyDescent="0.2">
      <c r="A36" s="228">
        <v>11</v>
      </c>
      <c r="B36" s="230" t="s">
        <v>27</v>
      </c>
      <c r="C36" s="231" t="s">
        <v>205</v>
      </c>
      <c r="D36" s="231" t="s">
        <v>206</v>
      </c>
      <c r="E36" s="231" t="s">
        <v>207</v>
      </c>
      <c r="F36" s="232" t="s">
        <v>208</v>
      </c>
      <c r="H36" s="174"/>
      <c r="I36" s="168"/>
      <c r="J36" s="168"/>
      <c r="K36" s="168"/>
      <c r="L36" s="168"/>
      <c r="M36" s="168"/>
      <c r="N36" s="168"/>
      <c r="O36" s="168"/>
      <c r="P36" s="168" t="s">
        <v>27</v>
      </c>
      <c r="Q36" s="168"/>
      <c r="R36" s="168"/>
      <c r="S36" s="169"/>
      <c r="U36" s="258" t="s">
        <v>159</v>
      </c>
      <c r="V36" s="260" t="s">
        <v>159</v>
      </c>
      <c r="W36" s="262" t="s">
        <v>159</v>
      </c>
      <c r="Y36" s="231"/>
      <c r="Z36" s="275" t="s">
        <v>209</v>
      </c>
      <c r="AA36" s="264"/>
    </row>
    <row r="37" spans="1:27" ht="30" customHeight="1" thickBot="1" x14ac:dyDescent="0.25">
      <c r="A37" s="229"/>
      <c r="B37" s="230"/>
      <c r="C37" s="231"/>
      <c r="D37" s="231"/>
      <c r="E37" s="231"/>
      <c r="F37" s="233"/>
      <c r="H37" s="170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2"/>
      <c r="U37" s="259"/>
      <c r="V37" s="261"/>
      <c r="W37" s="263"/>
      <c r="Y37" s="231"/>
      <c r="Z37" s="276"/>
      <c r="AA37" s="265"/>
    </row>
    <row r="38" spans="1:27" customFormat="1" ht="7.5" customHeight="1" thickBot="1" x14ac:dyDescent="0.25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76"/>
      <c r="AA38" s="166"/>
    </row>
    <row r="39" spans="1:27" ht="30" customHeight="1" x14ac:dyDescent="0.2">
      <c r="A39" s="232">
        <v>12</v>
      </c>
      <c r="B39" s="291" t="s">
        <v>154</v>
      </c>
      <c r="C39" s="272" t="s">
        <v>210</v>
      </c>
      <c r="D39" s="232" t="s">
        <v>211</v>
      </c>
      <c r="E39" s="272" t="s">
        <v>212</v>
      </c>
      <c r="F39" s="232" t="s">
        <v>158</v>
      </c>
      <c r="H39" s="174"/>
      <c r="I39" s="168"/>
      <c r="J39" s="168"/>
      <c r="K39" s="168" t="s">
        <v>27</v>
      </c>
      <c r="L39" s="175"/>
      <c r="M39" s="168" t="s">
        <v>27</v>
      </c>
      <c r="N39" s="175"/>
      <c r="O39" s="175" t="s">
        <v>27</v>
      </c>
      <c r="P39" s="175"/>
      <c r="Q39" s="168" t="s">
        <v>27</v>
      </c>
      <c r="R39" s="168"/>
      <c r="S39" s="169"/>
      <c r="U39" s="258"/>
      <c r="V39" s="260" t="s">
        <v>159</v>
      </c>
      <c r="W39" s="262" t="s">
        <v>159</v>
      </c>
      <c r="Y39" s="272"/>
      <c r="Z39" s="275" t="s">
        <v>213</v>
      </c>
      <c r="AA39" s="232" t="s">
        <v>214</v>
      </c>
    </row>
    <row r="40" spans="1:27" ht="30" customHeight="1" thickBot="1" x14ac:dyDescent="0.25">
      <c r="A40" s="233"/>
      <c r="B40" s="292"/>
      <c r="C40" s="273"/>
      <c r="D40" s="233"/>
      <c r="E40" s="273"/>
      <c r="F40" s="233"/>
      <c r="H40" s="170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2"/>
      <c r="U40" s="259"/>
      <c r="V40" s="261"/>
      <c r="W40" s="263"/>
      <c r="Y40" s="273"/>
      <c r="Z40" s="276"/>
      <c r="AA40" s="233"/>
    </row>
    <row r="41" spans="1:27" customFormat="1" ht="7.5" customHeight="1" thickBot="1" x14ac:dyDescent="0.25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76"/>
      <c r="AA41" s="166"/>
    </row>
    <row r="42" spans="1:27" ht="30" customHeight="1" x14ac:dyDescent="0.2">
      <c r="A42" s="232">
        <v>13</v>
      </c>
      <c r="B42" s="291" t="s">
        <v>154</v>
      </c>
      <c r="C42" s="293" t="s">
        <v>215</v>
      </c>
      <c r="D42" s="293" t="s">
        <v>216</v>
      </c>
      <c r="E42" s="293" t="s">
        <v>217</v>
      </c>
      <c r="F42" s="264" t="s">
        <v>218</v>
      </c>
      <c r="H42" s="174"/>
      <c r="I42" s="168"/>
      <c r="J42" s="168"/>
      <c r="K42" s="175"/>
      <c r="L42" s="168"/>
      <c r="M42" s="168"/>
      <c r="N42" s="168" t="s">
        <v>27</v>
      </c>
      <c r="O42" s="168"/>
      <c r="P42" s="168"/>
      <c r="Q42" s="168"/>
      <c r="R42" s="168"/>
      <c r="S42" s="169"/>
      <c r="U42" s="258"/>
      <c r="V42" s="260"/>
      <c r="W42" s="262" t="s">
        <v>159</v>
      </c>
      <c r="Y42" s="272"/>
      <c r="Z42" s="275" t="s">
        <v>219</v>
      </c>
      <c r="AA42" s="232"/>
    </row>
    <row r="43" spans="1:27" ht="30" customHeight="1" thickBot="1" x14ac:dyDescent="0.25">
      <c r="A43" s="233"/>
      <c r="B43" s="292"/>
      <c r="C43" s="294"/>
      <c r="D43" s="294"/>
      <c r="E43" s="294"/>
      <c r="F43" s="265"/>
      <c r="H43" s="170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2"/>
      <c r="U43" s="259"/>
      <c r="V43" s="261"/>
      <c r="W43" s="263"/>
      <c r="Y43" s="273"/>
      <c r="Z43" s="276"/>
      <c r="AA43" s="233"/>
    </row>
    <row r="44" spans="1:27" customFormat="1" ht="7.5" customHeight="1" thickBot="1" x14ac:dyDescent="0.25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76"/>
      <c r="AA44" s="166"/>
    </row>
    <row r="45" spans="1:27" customFormat="1" ht="25.5" customHeight="1" x14ac:dyDescent="0.2">
      <c r="A45" s="232">
        <v>14</v>
      </c>
      <c r="B45" s="291" t="s">
        <v>154</v>
      </c>
      <c r="C45" s="293" t="s">
        <v>322</v>
      </c>
      <c r="D45" s="293" t="s">
        <v>220</v>
      </c>
      <c r="E45" s="293" t="s">
        <v>221</v>
      </c>
      <c r="F45" s="264" t="s">
        <v>158</v>
      </c>
      <c r="G45" s="166"/>
      <c r="H45" s="174"/>
      <c r="I45" s="168"/>
      <c r="J45" s="168"/>
      <c r="K45" s="168"/>
      <c r="L45" s="168"/>
      <c r="M45" s="168"/>
      <c r="N45" s="168" t="s">
        <v>27</v>
      </c>
      <c r="O45" s="168"/>
      <c r="P45" s="168"/>
      <c r="Q45" s="175"/>
      <c r="R45" s="168"/>
      <c r="S45" s="169"/>
      <c r="T45" s="166"/>
      <c r="U45" s="258"/>
      <c r="V45" s="260"/>
      <c r="W45" s="262" t="s">
        <v>159</v>
      </c>
      <c r="X45" s="166"/>
      <c r="Y45" s="231"/>
      <c r="Z45" s="275" t="s">
        <v>321</v>
      </c>
      <c r="AA45" s="193"/>
    </row>
    <row r="46" spans="1:27" customFormat="1" ht="35.25" customHeight="1" thickBot="1" x14ac:dyDescent="0.25">
      <c r="A46" s="233"/>
      <c r="B46" s="292"/>
      <c r="C46" s="294"/>
      <c r="D46" s="294"/>
      <c r="E46" s="294"/>
      <c r="F46" s="265"/>
      <c r="G46" s="166"/>
      <c r="H46" s="170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2"/>
      <c r="T46" s="166"/>
      <c r="U46" s="259"/>
      <c r="V46" s="261"/>
      <c r="W46" s="263"/>
      <c r="X46" s="166"/>
      <c r="Y46" s="231"/>
      <c r="Z46" s="276"/>
      <c r="AA46" s="194"/>
    </row>
    <row r="47" spans="1:27" customFormat="1" ht="7.5" customHeight="1" thickBot="1" x14ac:dyDescent="0.25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76"/>
      <c r="AA47" s="166"/>
    </row>
    <row r="48" spans="1:27" ht="30" customHeight="1" x14ac:dyDescent="0.2">
      <c r="A48" s="232">
        <v>15</v>
      </c>
      <c r="B48" s="291" t="s">
        <v>154</v>
      </c>
      <c r="C48" s="272" t="s">
        <v>222</v>
      </c>
      <c r="D48" s="272" t="s">
        <v>323</v>
      </c>
      <c r="E48" s="272" t="s">
        <v>223</v>
      </c>
      <c r="F48" s="232" t="s">
        <v>158</v>
      </c>
      <c r="H48" s="174" t="s">
        <v>27</v>
      </c>
      <c r="I48" s="168" t="s">
        <v>27</v>
      </c>
      <c r="J48" s="168" t="s">
        <v>27</v>
      </c>
      <c r="K48" s="168" t="s">
        <v>27</v>
      </c>
      <c r="L48" s="168" t="s">
        <v>27</v>
      </c>
      <c r="M48" s="168" t="s">
        <v>27</v>
      </c>
      <c r="N48" s="168" t="s">
        <v>27</v>
      </c>
      <c r="O48" s="168" t="s">
        <v>27</v>
      </c>
      <c r="P48" s="168" t="s">
        <v>27</v>
      </c>
      <c r="Q48" s="168" t="s">
        <v>27</v>
      </c>
      <c r="R48" s="168" t="s">
        <v>27</v>
      </c>
      <c r="S48" s="169" t="s">
        <v>27</v>
      </c>
      <c r="U48" s="258"/>
      <c r="V48" s="260"/>
      <c r="W48" s="262" t="s">
        <v>159</v>
      </c>
      <c r="Y48" s="231"/>
      <c r="Z48" s="275" t="s">
        <v>224</v>
      </c>
      <c r="AA48" s="193"/>
    </row>
    <row r="49" spans="1:27" ht="30" customHeight="1" thickBot="1" x14ac:dyDescent="0.25">
      <c r="A49" s="233"/>
      <c r="B49" s="292"/>
      <c r="C49" s="273"/>
      <c r="D49" s="273"/>
      <c r="E49" s="273"/>
      <c r="F49" s="233"/>
      <c r="H49" s="170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2"/>
      <c r="U49" s="259"/>
      <c r="V49" s="261"/>
      <c r="W49" s="263"/>
      <c r="Y49" s="231"/>
      <c r="Z49" s="276"/>
      <c r="AA49" s="194"/>
    </row>
    <row r="50" spans="1:27" customFormat="1" ht="7.5" customHeight="1" x14ac:dyDescent="0.2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76"/>
      <c r="AA50" s="166"/>
    </row>
    <row r="51" spans="1:27" customFormat="1" ht="7.5" customHeight="1" thickBot="1" x14ac:dyDescent="0.25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76"/>
      <c r="AA51" s="166"/>
    </row>
    <row r="52" spans="1:27" ht="30" customHeight="1" x14ac:dyDescent="0.2">
      <c r="A52" s="232">
        <v>16</v>
      </c>
      <c r="B52" s="291" t="s">
        <v>154</v>
      </c>
      <c r="C52" s="272" t="s">
        <v>225</v>
      </c>
      <c r="D52" s="272" t="s">
        <v>226</v>
      </c>
      <c r="E52" s="272" t="s">
        <v>227</v>
      </c>
      <c r="F52" s="232" t="s">
        <v>158</v>
      </c>
      <c r="H52" s="174"/>
      <c r="I52" s="175"/>
      <c r="J52" s="175"/>
      <c r="K52" s="168" t="s">
        <v>27</v>
      </c>
      <c r="L52" s="168"/>
      <c r="M52" s="175"/>
      <c r="N52" s="175"/>
      <c r="O52" s="168"/>
      <c r="P52" s="168"/>
      <c r="Q52" s="168" t="s">
        <v>27</v>
      </c>
      <c r="R52" s="175"/>
      <c r="S52" s="169"/>
      <c r="U52" s="258"/>
      <c r="V52" s="260"/>
      <c r="W52" s="262" t="s">
        <v>159</v>
      </c>
      <c r="Y52" s="272"/>
      <c r="Z52" s="275" t="s">
        <v>228</v>
      </c>
      <c r="AA52" s="193"/>
    </row>
    <row r="53" spans="1:27" ht="30" customHeight="1" thickBot="1" x14ac:dyDescent="0.25">
      <c r="A53" s="233"/>
      <c r="B53" s="292"/>
      <c r="C53" s="273"/>
      <c r="D53" s="273"/>
      <c r="E53" s="273"/>
      <c r="F53" s="233"/>
      <c r="H53" s="170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2"/>
      <c r="U53" s="259"/>
      <c r="V53" s="261"/>
      <c r="W53" s="263"/>
      <c r="Y53" s="273"/>
      <c r="Z53" s="276"/>
      <c r="AA53" s="194"/>
    </row>
    <row r="54" spans="1:27" customFormat="1" ht="7.5" customHeight="1" thickBot="1" x14ac:dyDescent="0.25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76"/>
      <c r="AA54" s="166"/>
    </row>
    <row r="55" spans="1:27" ht="30" customHeight="1" x14ac:dyDescent="0.2">
      <c r="A55" s="232">
        <v>17</v>
      </c>
      <c r="B55" s="291" t="s">
        <v>154</v>
      </c>
      <c r="C55" s="275" t="s">
        <v>229</v>
      </c>
      <c r="D55" s="275" t="s">
        <v>230</v>
      </c>
      <c r="E55" s="275" t="s">
        <v>231</v>
      </c>
      <c r="F55" s="232" t="s">
        <v>158</v>
      </c>
      <c r="H55" s="174"/>
      <c r="I55" s="168"/>
      <c r="J55" s="168" t="s">
        <v>27</v>
      </c>
      <c r="K55" s="175"/>
      <c r="L55" s="168"/>
      <c r="M55" s="175"/>
      <c r="N55" s="168" t="s">
        <v>27</v>
      </c>
      <c r="O55" s="175"/>
      <c r="P55" s="168"/>
      <c r="Q55" s="175"/>
      <c r="R55" s="168" t="s">
        <v>27</v>
      </c>
      <c r="S55" s="169"/>
      <c r="U55" s="258"/>
      <c r="V55" s="260" t="s">
        <v>159</v>
      </c>
      <c r="W55" s="262" t="s">
        <v>159</v>
      </c>
      <c r="Y55" s="272"/>
      <c r="Z55" s="275" t="s">
        <v>232</v>
      </c>
      <c r="AA55" s="232" t="s">
        <v>233</v>
      </c>
    </row>
    <row r="56" spans="1:27" ht="30" customHeight="1" thickBot="1" x14ac:dyDescent="0.25">
      <c r="A56" s="233"/>
      <c r="B56" s="292"/>
      <c r="C56" s="276"/>
      <c r="D56" s="276"/>
      <c r="E56" s="276"/>
      <c r="F56" s="233"/>
      <c r="H56" s="170"/>
      <c r="I56" s="171"/>
      <c r="J56" s="195"/>
      <c r="K56" s="195"/>
      <c r="L56" s="171"/>
      <c r="M56" s="171"/>
      <c r="N56" s="171"/>
      <c r="O56" s="171"/>
      <c r="P56" s="171"/>
      <c r="Q56" s="171"/>
      <c r="R56" s="171"/>
      <c r="S56" s="172"/>
      <c r="U56" s="259"/>
      <c r="V56" s="261"/>
      <c r="W56" s="263"/>
      <c r="Y56" s="273"/>
      <c r="Z56" s="276"/>
      <c r="AA56" s="233"/>
    </row>
    <row r="57" spans="1:27" customFormat="1" ht="7.5" customHeight="1" thickBot="1" x14ac:dyDescent="0.25">
      <c r="A57" s="166"/>
      <c r="B57" s="166"/>
      <c r="C57" s="176"/>
      <c r="D57" s="176"/>
      <c r="E57" s="17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76"/>
      <c r="AA57" s="166"/>
    </row>
    <row r="58" spans="1:27" ht="30" customHeight="1" x14ac:dyDescent="0.2">
      <c r="A58" s="232">
        <v>18</v>
      </c>
      <c r="B58" s="291" t="s">
        <v>154</v>
      </c>
      <c r="C58" s="275" t="s">
        <v>234</v>
      </c>
      <c r="D58" s="275" t="s">
        <v>235</v>
      </c>
      <c r="E58" s="275" t="s">
        <v>236</v>
      </c>
      <c r="F58" s="232" t="s">
        <v>237</v>
      </c>
      <c r="H58" s="174"/>
      <c r="I58" s="175" t="s">
        <v>27</v>
      </c>
      <c r="J58" s="168"/>
      <c r="K58" s="175"/>
      <c r="L58" s="175"/>
      <c r="M58" s="175"/>
      <c r="N58" s="175"/>
      <c r="O58" s="175"/>
      <c r="P58" s="168"/>
      <c r="Q58" s="175"/>
      <c r="R58" s="168"/>
      <c r="S58" s="196"/>
      <c r="U58" s="258"/>
      <c r="V58" s="260"/>
      <c r="W58" s="262" t="s">
        <v>159</v>
      </c>
      <c r="Y58" s="272"/>
      <c r="Z58" s="275" t="s">
        <v>238</v>
      </c>
      <c r="AA58" s="232" t="s">
        <v>239</v>
      </c>
    </row>
    <row r="59" spans="1:27" ht="30" customHeight="1" thickBot="1" x14ac:dyDescent="0.25">
      <c r="A59" s="233"/>
      <c r="B59" s="292"/>
      <c r="C59" s="276"/>
      <c r="D59" s="276"/>
      <c r="E59" s="276"/>
      <c r="F59" s="233"/>
      <c r="H59" s="170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2"/>
      <c r="U59" s="259"/>
      <c r="V59" s="261"/>
      <c r="W59" s="263"/>
      <c r="Y59" s="273"/>
      <c r="Z59" s="276"/>
      <c r="AA59" s="233"/>
    </row>
    <row r="60" spans="1:27" customFormat="1" ht="7.5" customHeight="1" thickBot="1" x14ac:dyDescent="0.25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76"/>
      <c r="AA60" s="166"/>
    </row>
    <row r="61" spans="1:27" ht="30" customHeight="1" x14ac:dyDescent="0.2">
      <c r="A61" s="232">
        <v>19</v>
      </c>
      <c r="B61" s="291" t="s">
        <v>154</v>
      </c>
      <c r="C61" s="272" t="s">
        <v>240</v>
      </c>
      <c r="D61" s="272" t="s">
        <v>235</v>
      </c>
      <c r="E61" s="272" t="s">
        <v>241</v>
      </c>
      <c r="F61" s="232" t="s">
        <v>237</v>
      </c>
      <c r="H61" s="174"/>
      <c r="I61" s="168"/>
      <c r="J61" s="168" t="s">
        <v>27</v>
      </c>
      <c r="K61" s="175"/>
      <c r="L61" s="175"/>
      <c r="M61" s="175"/>
      <c r="N61" s="175"/>
      <c r="O61" s="175"/>
      <c r="P61" s="168"/>
      <c r="Q61" s="168"/>
      <c r="R61" s="168"/>
      <c r="S61" s="169"/>
      <c r="U61" s="258"/>
      <c r="V61" s="260"/>
      <c r="W61" s="262" t="s">
        <v>159</v>
      </c>
      <c r="Y61" s="232" t="s">
        <v>242</v>
      </c>
      <c r="Z61" s="275" t="s">
        <v>243</v>
      </c>
      <c r="AA61" s="193"/>
    </row>
    <row r="62" spans="1:27" ht="30" customHeight="1" thickBot="1" x14ac:dyDescent="0.25">
      <c r="A62" s="233"/>
      <c r="B62" s="292"/>
      <c r="C62" s="273"/>
      <c r="D62" s="273"/>
      <c r="E62" s="273"/>
      <c r="F62" s="233"/>
      <c r="H62" s="170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2"/>
      <c r="U62" s="259"/>
      <c r="V62" s="261"/>
      <c r="W62" s="263"/>
      <c r="Y62" s="233"/>
      <c r="Z62" s="276"/>
      <c r="AA62" s="194"/>
    </row>
    <row r="63" spans="1:27" customFormat="1" ht="7.5" customHeight="1" thickBot="1" x14ac:dyDescent="0.25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76"/>
      <c r="AA63" s="166"/>
    </row>
    <row r="64" spans="1:27" ht="30" customHeight="1" x14ac:dyDescent="0.2">
      <c r="A64" s="232">
        <v>20</v>
      </c>
      <c r="B64" s="291" t="s">
        <v>154</v>
      </c>
      <c r="C64" s="272" t="s">
        <v>244</v>
      </c>
      <c r="D64" s="272" t="s">
        <v>245</v>
      </c>
      <c r="E64" s="272" t="s">
        <v>246</v>
      </c>
      <c r="F64" s="232" t="s">
        <v>158</v>
      </c>
      <c r="H64" s="174"/>
      <c r="I64" s="175"/>
      <c r="J64" s="168" t="s">
        <v>27</v>
      </c>
      <c r="K64" s="175"/>
      <c r="L64" s="168" t="s">
        <v>27</v>
      </c>
      <c r="M64" s="175"/>
      <c r="N64" s="168" t="s">
        <v>27</v>
      </c>
      <c r="O64" s="175"/>
      <c r="P64" s="168" t="s">
        <v>27</v>
      </c>
      <c r="Q64" s="175"/>
      <c r="R64" s="168" t="s">
        <v>27</v>
      </c>
      <c r="S64" s="169"/>
      <c r="U64" s="258"/>
      <c r="V64" s="260"/>
      <c r="W64" s="262" t="s">
        <v>159</v>
      </c>
      <c r="Y64" s="272"/>
      <c r="Z64" s="275" t="s">
        <v>247</v>
      </c>
      <c r="AA64" s="232"/>
    </row>
    <row r="65" spans="1:27" ht="30" customHeight="1" thickBot="1" x14ac:dyDescent="0.25">
      <c r="A65" s="233"/>
      <c r="B65" s="292"/>
      <c r="C65" s="273"/>
      <c r="D65" s="273"/>
      <c r="E65" s="273"/>
      <c r="F65" s="233"/>
      <c r="H65" s="170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2"/>
      <c r="U65" s="259"/>
      <c r="V65" s="261"/>
      <c r="W65" s="263"/>
      <c r="Y65" s="273"/>
      <c r="Z65" s="276"/>
      <c r="AA65" s="233"/>
    </row>
    <row r="66" spans="1:27" customFormat="1" ht="7.5" customHeight="1" thickBot="1" x14ac:dyDescent="0.25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76"/>
      <c r="AA66" s="166"/>
    </row>
    <row r="67" spans="1:27" ht="30" customHeight="1" x14ac:dyDescent="0.2">
      <c r="A67" s="232">
        <v>21</v>
      </c>
      <c r="B67" s="291" t="s">
        <v>154</v>
      </c>
      <c r="C67" s="272" t="s">
        <v>248</v>
      </c>
      <c r="D67" s="272" t="s">
        <v>249</v>
      </c>
      <c r="E67" s="272" t="s">
        <v>250</v>
      </c>
      <c r="F67" s="232" t="s">
        <v>251</v>
      </c>
      <c r="H67" s="174"/>
      <c r="I67" s="168"/>
      <c r="J67" s="168"/>
      <c r="K67" s="168"/>
      <c r="L67" s="168" t="s">
        <v>27</v>
      </c>
      <c r="M67" s="168"/>
      <c r="N67" s="175"/>
      <c r="O67" s="168"/>
      <c r="P67" s="168"/>
      <c r="Q67" s="168"/>
      <c r="R67" s="168"/>
      <c r="S67" s="169"/>
      <c r="U67" s="258"/>
      <c r="V67" s="260"/>
      <c r="W67" s="262" t="s">
        <v>159</v>
      </c>
      <c r="Y67" s="272"/>
      <c r="Z67" s="275" t="s">
        <v>252</v>
      </c>
      <c r="AA67" s="232"/>
    </row>
    <row r="68" spans="1:27" ht="30" customHeight="1" thickBot="1" x14ac:dyDescent="0.25">
      <c r="A68" s="233"/>
      <c r="B68" s="292"/>
      <c r="C68" s="273"/>
      <c r="D68" s="273"/>
      <c r="E68" s="273"/>
      <c r="F68" s="233"/>
      <c r="H68" s="170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2"/>
      <c r="U68" s="259"/>
      <c r="V68" s="261"/>
      <c r="W68" s="263"/>
      <c r="Y68" s="273"/>
      <c r="Z68" s="276"/>
      <c r="AA68" s="233"/>
    </row>
    <row r="69" spans="1:27" customFormat="1" ht="7.5" customHeight="1" thickBot="1" x14ac:dyDescent="0.25">
      <c r="A69" s="166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76"/>
      <c r="AA69" s="166"/>
    </row>
    <row r="70" spans="1:27" ht="30" customHeight="1" x14ac:dyDescent="0.2">
      <c r="A70" s="232">
        <v>22</v>
      </c>
      <c r="B70" s="291" t="s">
        <v>154</v>
      </c>
      <c r="C70" s="275" t="s">
        <v>253</v>
      </c>
      <c r="D70" s="275" t="s">
        <v>254</v>
      </c>
      <c r="E70" s="275" t="s">
        <v>255</v>
      </c>
      <c r="F70" s="232" t="s">
        <v>158</v>
      </c>
      <c r="H70" s="174"/>
      <c r="I70" s="168"/>
      <c r="J70" s="168"/>
      <c r="K70" s="168"/>
      <c r="L70" s="168"/>
      <c r="M70" s="168"/>
      <c r="N70" s="168"/>
      <c r="O70" s="168"/>
      <c r="P70" s="175" t="s">
        <v>27</v>
      </c>
      <c r="Q70" s="168"/>
      <c r="R70" s="168"/>
      <c r="S70" s="169"/>
      <c r="U70" s="258"/>
      <c r="V70" s="260"/>
      <c r="W70" s="262" t="s">
        <v>159</v>
      </c>
      <c r="Y70" s="272"/>
      <c r="Z70" s="275" t="s">
        <v>256</v>
      </c>
      <c r="AA70" s="232"/>
    </row>
    <row r="71" spans="1:27" ht="30" customHeight="1" thickBot="1" x14ac:dyDescent="0.25">
      <c r="A71" s="233"/>
      <c r="B71" s="292"/>
      <c r="C71" s="276"/>
      <c r="D71" s="276"/>
      <c r="E71" s="276"/>
      <c r="F71" s="233"/>
      <c r="H71" s="170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2"/>
      <c r="U71" s="259"/>
      <c r="V71" s="261"/>
      <c r="W71" s="263"/>
      <c r="Y71" s="273"/>
      <c r="Z71" s="276"/>
      <c r="AA71" s="233"/>
    </row>
    <row r="72" spans="1:27" customFormat="1" ht="7.5" customHeight="1" thickBot="1" x14ac:dyDescent="0.25">
      <c r="A72" s="1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76"/>
      <c r="AA72" s="166"/>
    </row>
    <row r="73" spans="1:27" ht="30" customHeight="1" x14ac:dyDescent="0.2">
      <c r="A73" s="232">
        <v>23</v>
      </c>
      <c r="B73" s="291" t="s">
        <v>154</v>
      </c>
      <c r="C73" s="275" t="s">
        <v>257</v>
      </c>
      <c r="D73" s="275" t="s">
        <v>258</v>
      </c>
      <c r="E73" s="275" t="s">
        <v>259</v>
      </c>
      <c r="F73" s="232" t="s">
        <v>260</v>
      </c>
      <c r="H73" s="174"/>
      <c r="I73" s="175"/>
      <c r="J73" s="175"/>
      <c r="K73" s="175"/>
      <c r="L73" s="175"/>
      <c r="M73" s="175" t="s">
        <v>27</v>
      </c>
      <c r="N73" s="175"/>
      <c r="O73" s="175"/>
      <c r="P73" s="175"/>
      <c r="Q73" s="175"/>
      <c r="R73" s="175" t="s">
        <v>27</v>
      </c>
      <c r="S73" s="196"/>
      <c r="U73" s="258" t="s">
        <v>159</v>
      </c>
      <c r="V73" s="260"/>
      <c r="W73" s="262" t="s">
        <v>159</v>
      </c>
      <c r="Y73" s="272"/>
      <c r="Z73" s="275" t="s">
        <v>261</v>
      </c>
      <c r="AA73" s="232"/>
    </row>
    <row r="74" spans="1:27" ht="30" customHeight="1" thickBot="1" x14ac:dyDescent="0.25">
      <c r="A74" s="233"/>
      <c r="B74" s="292"/>
      <c r="C74" s="276"/>
      <c r="D74" s="276"/>
      <c r="E74" s="276"/>
      <c r="F74" s="233"/>
      <c r="H74" s="170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2"/>
      <c r="U74" s="259"/>
      <c r="V74" s="261"/>
      <c r="W74" s="263"/>
      <c r="Y74" s="273"/>
      <c r="Z74" s="276"/>
      <c r="AA74" s="233"/>
    </row>
    <row r="75" spans="1:27" customFormat="1" ht="7.5" customHeight="1" thickBot="1" x14ac:dyDescent="0.25">
      <c r="A75" s="1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76"/>
      <c r="AA75" s="166"/>
    </row>
    <row r="76" spans="1:27" customFormat="1" ht="30" customHeight="1" x14ac:dyDescent="0.2">
      <c r="A76" s="279">
        <v>24</v>
      </c>
      <c r="B76" s="295" t="s">
        <v>154</v>
      </c>
      <c r="C76" s="232" t="s">
        <v>262</v>
      </c>
      <c r="D76" s="232" t="s">
        <v>263</v>
      </c>
      <c r="E76" s="275" t="s">
        <v>264</v>
      </c>
      <c r="F76" s="279" t="s">
        <v>158</v>
      </c>
      <c r="G76" s="166"/>
      <c r="H76" s="174"/>
      <c r="I76" s="168"/>
      <c r="J76" s="168" t="s">
        <v>27</v>
      </c>
      <c r="K76" s="168"/>
      <c r="L76" s="168"/>
      <c r="M76" s="168"/>
      <c r="N76" s="175"/>
      <c r="O76" s="168"/>
      <c r="P76" s="168" t="s">
        <v>27</v>
      </c>
      <c r="Q76" s="168"/>
      <c r="R76" s="168"/>
      <c r="S76" s="196"/>
      <c r="T76" s="166"/>
      <c r="U76" s="258"/>
      <c r="V76" s="260"/>
      <c r="W76" s="262" t="s">
        <v>159</v>
      </c>
      <c r="X76" s="166"/>
      <c r="Y76" s="279"/>
      <c r="Z76" s="275" t="s">
        <v>265</v>
      </c>
      <c r="AA76" s="232"/>
    </row>
    <row r="77" spans="1:27" customFormat="1" ht="30" customHeight="1" thickBot="1" x14ac:dyDescent="0.25">
      <c r="A77" s="279"/>
      <c r="B77" s="295"/>
      <c r="C77" s="279"/>
      <c r="D77" s="279"/>
      <c r="E77" s="276"/>
      <c r="F77" s="279"/>
      <c r="G77" s="166"/>
      <c r="H77" s="170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2"/>
      <c r="T77" s="166"/>
      <c r="U77" s="259"/>
      <c r="V77" s="261"/>
      <c r="W77" s="263"/>
      <c r="X77" s="166"/>
      <c r="Y77" s="279"/>
      <c r="Z77" s="276"/>
      <c r="AA77" s="233"/>
    </row>
    <row r="78" spans="1:27" customFormat="1" ht="30" customHeight="1" x14ac:dyDescent="0.2">
      <c r="A78" s="279"/>
      <c r="B78" s="295"/>
      <c r="C78" s="279"/>
      <c r="D78" s="279"/>
      <c r="E78" s="275" t="s">
        <v>266</v>
      </c>
      <c r="F78" s="279"/>
      <c r="G78" s="166"/>
      <c r="H78" s="174"/>
      <c r="I78" s="168"/>
      <c r="J78" s="168" t="s">
        <v>27</v>
      </c>
      <c r="K78" s="168"/>
      <c r="L78" s="175"/>
      <c r="M78" s="168"/>
      <c r="N78" s="168"/>
      <c r="O78" s="168"/>
      <c r="P78" s="168" t="s">
        <v>27</v>
      </c>
      <c r="Q78" s="168"/>
      <c r="R78" s="168"/>
      <c r="S78" s="169"/>
      <c r="T78" s="166"/>
      <c r="U78" s="258"/>
      <c r="V78" s="260"/>
      <c r="W78" s="262" t="s">
        <v>159</v>
      </c>
      <c r="X78" s="166"/>
      <c r="Y78" s="279"/>
      <c r="Z78" s="275" t="s">
        <v>265</v>
      </c>
      <c r="AA78" s="232"/>
    </row>
    <row r="79" spans="1:27" customFormat="1" ht="30" customHeight="1" thickBot="1" x14ac:dyDescent="0.25">
      <c r="A79" s="279"/>
      <c r="B79" s="295"/>
      <c r="C79" s="279"/>
      <c r="D79" s="279"/>
      <c r="E79" s="276"/>
      <c r="F79" s="279"/>
      <c r="G79" s="166"/>
      <c r="H79" s="170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2"/>
      <c r="T79" s="166"/>
      <c r="U79" s="259"/>
      <c r="V79" s="261"/>
      <c r="W79" s="263"/>
      <c r="X79" s="166"/>
      <c r="Y79" s="279"/>
      <c r="Z79" s="276"/>
      <c r="AA79" s="233"/>
    </row>
    <row r="80" spans="1:27" customFormat="1" ht="30" customHeight="1" x14ac:dyDescent="0.2">
      <c r="A80" s="279"/>
      <c r="B80" s="295"/>
      <c r="C80" s="279"/>
      <c r="D80" s="279"/>
      <c r="E80" s="275" t="s">
        <v>267</v>
      </c>
      <c r="F80" s="279"/>
      <c r="G80" s="166"/>
      <c r="H80" s="174"/>
      <c r="I80" s="175"/>
      <c r="J80" s="175"/>
      <c r="K80" s="168" t="s">
        <v>27</v>
      </c>
      <c r="L80" s="175"/>
      <c r="M80" s="175"/>
      <c r="N80" s="168"/>
      <c r="O80" s="175"/>
      <c r="P80" s="175"/>
      <c r="Q80" s="168" t="s">
        <v>27</v>
      </c>
      <c r="R80" s="175"/>
      <c r="S80" s="169"/>
      <c r="T80" s="166"/>
      <c r="U80" s="258"/>
      <c r="V80" s="260"/>
      <c r="W80" s="262" t="s">
        <v>159</v>
      </c>
      <c r="X80" s="166"/>
      <c r="Y80" s="279"/>
      <c r="Z80" s="275" t="s">
        <v>265</v>
      </c>
      <c r="AA80" s="232"/>
    </row>
    <row r="81" spans="1:27" customFormat="1" ht="30" customHeight="1" thickBot="1" x14ac:dyDescent="0.25">
      <c r="A81" s="233"/>
      <c r="B81" s="295"/>
      <c r="C81" s="233"/>
      <c r="D81" s="233"/>
      <c r="E81" s="276"/>
      <c r="F81" s="233"/>
      <c r="G81" s="166"/>
      <c r="H81" s="170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2"/>
      <c r="T81" s="166"/>
      <c r="U81" s="259"/>
      <c r="V81" s="261"/>
      <c r="W81" s="263"/>
      <c r="X81" s="166"/>
      <c r="Y81" s="233"/>
      <c r="Z81" s="276"/>
      <c r="AA81" s="233"/>
    </row>
    <row r="82" spans="1:27" customFormat="1" ht="4.5" customHeight="1" thickBot="1" x14ac:dyDescent="0.25">
      <c r="A82" s="166"/>
      <c r="B82" s="298"/>
      <c r="C82" s="299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76"/>
      <c r="AA82" s="166"/>
    </row>
    <row r="83" spans="1:27" ht="36.75" customHeight="1" x14ac:dyDescent="0.2">
      <c r="A83" s="232">
        <v>25</v>
      </c>
      <c r="B83" s="296" t="s">
        <v>97</v>
      </c>
      <c r="C83" s="231" t="s">
        <v>268</v>
      </c>
      <c r="D83" s="274" t="s">
        <v>269</v>
      </c>
      <c r="E83" s="275" t="s">
        <v>270</v>
      </c>
      <c r="F83" s="232" t="s">
        <v>158</v>
      </c>
      <c r="H83" s="175"/>
      <c r="I83" s="168" t="s">
        <v>27</v>
      </c>
      <c r="J83" s="175"/>
      <c r="K83" s="168"/>
      <c r="L83" s="175" t="s">
        <v>27</v>
      </c>
      <c r="M83" s="168"/>
      <c r="N83" s="175"/>
      <c r="O83" s="168"/>
      <c r="P83" s="175" t="s">
        <v>27</v>
      </c>
      <c r="Q83" s="168"/>
      <c r="R83" s="175"/>
      <c r="S83" s="169"/>
      <c r="U83" s="258" t="s">
        <v>159</v>
      </c>
      <c r="V83" s="260" t="s">
        <v>159</v>
      </c>
      <c r="W83" s="262" t="s">
        <v>159</v>
      </c>
      <c r="Y83" s="272"/>
      <c r="Z83" s="275" t="s">
        <v>271</v>
      </c>
      <c r="AA83" s="275"/>
    </row>
    <row r="84" spans="1:27" ht="26.25" customHeight="1" thickBot="1" x14ac:dyDescent="0.25">
      <c r="A84" s="233"/>
      <c r="B84" s="297"/>
      <c r="C84" s="231"/>
      <c r="D84" s="274"/>
      <c r="E84" s="276"/>
      <c r="F84" s="233"/>
      <c r="H84" s="170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2"/>
      <c r="U84" s="259"/>
      <c r="V84" s="261"/>
      <c r="W84" s="263"/>
      <c r="Y84" s="273"/>
      <c r="Z84" s="276"/>
      <c r="AA84" s="276"/>
    </row>
    <row r="85" spans="1:27" customFormat="1" ht="7.5" customHeight="1" thickBot="1" x14ac:dyDescent="0.25">
      <c r="A85" s="166"/>
      <c r="B85" s="301"/>
      <c r="C85" s="302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76"/>
      <c r="AA85" s="166"/>
    </row>
    <row r="86" spans="1:27" ht="24.95" customHeight="1" x14ac:dyDescent="0.2">
      <c r="A86" s="232">
        <v>26</v>
      </c>
      <c r="B86" s="296" t="s">
        <v>98</v>
      </c>
      <c r="C86" s="231" t="s">
        <v>272</v>
      </c>
      <c r="D86" s="231" t="s">
        <v>273</v>
      </c>
      <c r="E86" s="275" t="s">
        <v>274</v>
      </c>
      <c r="F86" s="232" t="s">
        <v>158</v>
      </c>
      <c r="H86" s="174"/>
      <c r="I86" s="168"/>
      <c r="J86" s="168"/>
      <c r="K86" s="168"/>
      <c r="L86" s="168"/>
      <c r="M86" s="168"/>
      <c r="N86" s="168"/>
      <c r="O86" s="168"/>
      <c r="P86" s="168"/>
      <c r="Q86" s="168" t="s">
        <v>27</v>
      </c>
      <c r="R86" s="168"/>
      <c r="S86" s="169"/>
      <c r="U86" s="258" t="s">
        <v>159</v>
      </c>
      <c r="V86" s="260"/>
      <c r="W86" s="262" t="s">
        <v>159</v>
      </c>
      <c r="Y86" s="272"/>
      <c r="Z86" s="275" t="s">
        <v>275</v>
      </c>
      <c r="AA86" s="232"/>
    </row>
    <row r="87" spans="1:27" ht="24.95" customHeight="1" thickBot="1" x14ac:dyDescent="0.25">
      <c r="A87" s="233"/>
      <c r="B87" s="297"/>
      <c r="C87" s="231"/>
      <c r="D87" s="231"/>
      <c r="E87" s="276"/>
      <c r="F87" s="233"/>
      <c r="H87" s="170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2"/>
      <c r="U87" s="259"/>
      <c r="V87" s="261"/>
      <c r="W87" s="263"/>
      <c r="Y87" s="273"/>
      <c r="Z87" s="276"/>
      <c r="AA87" s="233"/>
    </row>
    <row r="88" spans="1:27" customFormat="1" ht="7.5" customHeight="1" thickBot="1" x14ac:dyDescent="0.25">
      <c r="A88" s="166"/>
      <c r="B88" s="301"/>
      <c r="C88" s="299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76"/>
      <c r="AA88" s="166"/>
    </row>
    <row r="89" spans="1:27" ht="20.100000000000001" customHeight="1" x14ac:dyDescent="0.2">
      <c r="A89" s="232">
        <v>27</v>
      </c>
      <c r="B89" s="303" t="s">
        <v>138</v>
      </c>
      <c r="C89" s="231" t="s">
        <v>276</v>
      </c>
      <c r="D89" s="231" t="s">
        <v>277</v>
      </c>
      <c r="E89" s="300" t="s">
        <v>278</v>
      </c>
      <c r="F89" s="232" t="s">
        <v>279</v>
      </c>
      <c r="H89" s="174"/>
      <c r="I89" s="168"/>
      <c r="J89" s="168"/>
      <c r="K89" s="168"/>
      <c r="L89" s="168"/>
      <c r="M89" s="168"/>
      <c r="N89" s="168" t="s">
        <v>27</v>
      </c>
      <c r="O89" s="168"/>
      <c r="P89" s="175"/>
      <c r="Q89" s="168"/>
      <c r="R89" s="168"/>
      <c r="S89" s="169"/>
      <c r="U89" s="258"/>
      <c r="V89" s="260"/>
      <c r="W89" s="262" t="s">
        <v>159</v>
      </c>
      <c r="Y89" s="231"/>
      <c r="Z89" s="300" t="s">
        <v>280</v>
      </c>
      <c r="AA89" s="232" t="s">
        <v>281</v>
      </c>
    </row>
    <row r="90" spans="1:27" ht="21.75" customHeight="1" thickBot="1" x14ac:dyDescent="0.25">
      <c r="A90" s="279"/>
      <c r="B90" s="304"/>
      <c r="C90" s="231"/>
      <c r="D90" s="231"/>
      <c r="E90" s="300"/>
      <c r="F90" s="233"/>
      <c r="H90" s="170"/>
      <c r="I90" s="171"/>
      <c r="J90" s="171"/>
      <c r="K90" s="171"/>
      <c r="L90" s="171"/>
      <c r="M90" s="171"/>
      <c r="N90" s="171"/>
      <c r="O90" s="171"/>
      <c r="P90" s="195"/>
      <c r="Q90" s="171"/>
      <c r="R90" s="171"/>
      <c r="S90" s="172"/>
      <c r="U90" s="259"/>
      <c r="V90" s="261"/>
      <c r="W90" s="263"/>
      <c r="Y90" s="231"/>
      <c r="Z90" s="300"/>
      <c r="AA90" s="279"/>
    </row>
    <row r="91" spans="1:27" ht="24.95" customHeight="1" x14ac:dyDescent="0.2">
      <c r="A91" s="279"/>
      <c r="B91" s="304"/>
      <c r="C91" s="231"/>
      <c r="D91" s="231"/>
      <c r="E91" s="300" t="s">
        <v>282</v>
      </c>
      <c r="F91" s="232" t="s">
        <v>279</v>
      </c>
      <c r="H91" s="174"/>
      <c r="I91" s="168"/>
      <c r="J91" s="168"/>
      <c r="K91" s="168"/>
      <c r="L91" s="168"/>
      <c r="M91" s="168"/>
      <c r="N91" s="168"/>
      <c r="O91" s="168"/>
      <c r="P91" s="175"/>
      <c r="Q91" s="168"/>
      <c r="R91" s="168" t="s">
        <v>27</v>
      </c>
      <c r="S91" s="169"/>
      <c r="U91" s="258"/>
      <c r="V91" s="260"/>
      <c r="W91" s="262" t="s">
        <v>159</v>
      </c>
      <c r="Y91" s="231"/>
      <c r="Z91" s="300" t="s">
        <v>280</v>
      </c>
      <c r="AA91" s="279"/>
    </row>
    <row r="92" spans="1:27" ht="30" customHeight="1" thickBot="1" x14ac:dyDescent="0.25">
      <c r="A92" s="279"/>
      <c r="B92" s="304"/>
      <c r="C92" s="231"/>
      <c r="D92" s="231"/>
      <c r="E92" s="300"/>
      <c r="F92" s="233"/>
      <c r="H92" s="170"/>
      <c r="I92" s="171"/>
      <c r="J92" s="171"/>
      <c r="K92" s="171"/>
      <c r="L92" s="171"/>
      <c r="M92" s="171"/>
      <c r="N92" s="171"/>
      <c r="O92" s="171"/>
      <c r="P92" s="195"/>
      <c r="Q92" s="171"/>
      <c r="R92" s="171"/>
      <c r="S92" s="172"/>
      <c r="U92" s="259"/>
      <c r="V92" s="261"/>
      <c r="W92" s="263"/>
      <c r="Y92" s="231"/>
      <c r="Z92" s="300"/>
      <c r="AA92" s="279"/>
    </row>
    <row r="93" spans="1:27" ht="24.95" customHeight="1" x14ac:dyDescent="0.2">
      <c r="A93" s="279"/>
      <c r="B93" s="304"/>
      <c r="C93" s="231"/>
      <c r="D93" s="231"/>
      <c r="E93" s="300" t="s">
        <v>283</v>
      </c>
      <c r="F93" s="232" t="s">
        <v>279</v>
      </c>
      <c r="H93" s="174"/>
      <c r="I93" s="168"/>
      <c r="J93" s="168"/>
      <c r="K93" s="168"/>
      <c r="L93" s="168"/>
      <c r="M93" s="168"/>
      <c r="N93" s="168"/>
      <c r="O93" s="168"/>
      <c r="P93" s="175"/>
      <c r="Q93" s="168"/>
      <c r="R93" s="168" t="s">
        <v>27</v>
      </c>
      <c r="S93" s="169"/>
      <c r="U93" s="258"/>
      <c r="V93" s="260"/>
      <c r="W93" s="262" t="s">
        <v>159</v>
      </c>
      <c r="Y93" s="231"/>
      <c r="Z93" s="300" t="s">
        <v>284</v>
      </c>
      <c r="AA93" s="279"/>
    </row>
    <row r="94" spans="1:27" ht="33" customHeight="1" thickBot="1" x14ac:dyDescent="0.25">
      <c r="A94" s="279"/>
      <c r="B94" s="304"/>
      <c r="C94" s="231"/>
      <c r="D94" s="231"/>
      <c r="E94" s="300"/>
      <c r="F94" s="233"/>
      <c r="H94" s="170"/>
      <c r="I94" s="171"/>
      <c r="J94" s="171"/>
      <c r="K94" s="171"/>
      <c r="L94" s="171"/>
      <c r="M94" s="171"/>
      <c r="N94" s="171"/>
      <c r="O94" s="171"/>
      <c r="P94" s="195"/>
      <c r="Q94" s="171"/>
      <c r="R94" s="171"/>
      <c r="S94" s="172"/>
      <c r="U94" s="259"/>
      <c r="V94" s="261"/>
      <c r="W94" s="263"/>
      <c r="Y94" s="231"/>
      <c r="Z94" s="300"/>
      <c r="AA94" s="279"/>
    </row>
    <row r="95" spans="1:27" ht="24.95" customHeight="1" x14ac:dyDescent="0.2">
      <c r="A95" s="279"/>
      <c r="B95" s="304"/>
      <c r="C95" s="231"/>
      <c r="D95" s="231"/>
      <c r="E95" s="300" t="s">
        <v>285</v>
      </c>
      <c r="F95" s="232" t="s">
        <v>279</v>
      </c>
      <c r="H95" s="174"/>
      <c r="I95" s="168"/>
      <c r="J95" s="168"/>
      <c r="K95" s="168"/>
      <c r="L95" s="168"/>
      <c r="M95" s="168"/>
      <c r="N95" s="168"/>
      <c r="O95" s="168"/>
      <c r="P95" s="175"/>
      <c r="Q95" s="168"/>
      <c r="R95" s="168" t="s">
        <v>27</v>
      </c>
      <c r="S95" s="169"/>
      <c r="U95" s="258"/>
      <c r="V95" s="260"/>
      <c r="W95" s="262" t="s">
        <v>159</v>
      </c>
      <c r="Y95" s="231"/>
      <c r="Z95" s="300" t="s">
        <v>284</v>
      </c>
      <c r="AA95" s="279"/>
    </row>
    <row r="96" spans="1:27" ht="36" customHeight="1" thickBot="1" x14ac:dyDescent="0.25">
      <c r="A96" s="233"/>
      <c r="B96" s="305"/>
      <c r="C96" s="231"/>
      <c r="D96" s="231"/>
      <c r="E96" s="300"/>
      <c r="F96" s="233"/>
      <c r="H96" s="170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2"/>
      <c r="U96" s="259"/>
      <c r="V96" s="261"/>
      <c r="W96" s="263"/>
      <c r="Y96" s="231"/>
      <c r="Z96" s="300"/>
      <c r="AA96" s="233"/>
    </row>
    <row r="97" spans="1:27" customFormat="1" ht="7.5" customHeight="1" thickBot="1" x14ac:dyDescent="0.25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76"/>
      <c r="AA97" s="166"/>
    </row>
    <row r="98" spans="1:27" ht="20.100000000000001" customHeight="1" x14ac:dyDescent="0.2">
      <c r="A98" s="232">
        <v>28</v>
      </c>
      <c r="B98" s="321" t="s">
        <v>138</v>
      </c>
      <c r="C98" s="231" t="s">
        <v>286</v>
      </c>
      <c r="D98" s="231" t="s">
        <v>287</v>
      </c>
      <c r="E98" s="308" t="s">
        <v>288</v>
      </c>
      <c r="F98" s="231" t="s">
        <v>289</v>
      </c>
      <c r="H98" s="174"/>
      <c r="I98" s="168"/>
      <c r="J98" s="168"/>
      <c r="K98" s="168"/>
      <c r="L98" s="168"/>
      <c r="M98" s="168"/>
      <c r="N98" s="168"/>
      <c r="O98" s="168"/>
      <c r="P98" s="168"/>
      <c r="Q98" s="168"/>
      <c r="R98" s="168" t="s">
        <v>27</v>
      </c>
      <c r="S98" s="169"/>
      <c r="U98" s="258"/>
      <c r="V98" s="260" t="s">
        <v>159</v>
      </c>
      <c r="W98" s="262" t="s">
        <v>159</v>
      </c>
      <c r="Y98" s="231" t="s">
        <v>290</v>
      </c>
      <c r="Z98" s="232" t="s">
        <v>291</v>
      </c>
      <c r="AA98" s="232" t="s">
        <v>292</v>
      </c>
    </row>
    <row r="99" spans="1:27" ht="20.100000000000001" customHeight="1" thickBot="1" x14ac:dyDescent="0.25">
      <c r="A99" s="279"/>
      <c r="B99" s="321"/>
      <c r="C99" s="231"/>
      <c r="D99" s="231"/>
      <c r="E99" s="309"/>
      <c r="F99" s="231"/>
      <c r="H99" s="170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2"/>
      <c r="U99" s="259"/>
      <c r="V99" s="261"/>
      <c r="W99" s="263"/>
      <c r="Y99" s="231"/>
      <c r="Z99" s="279"/>
      <c r="AA99" s="279"/>
    </row>
    <row r="100" spans="1:27" ht="20.100000000000001" customHeight="1" x14ac:dyDescent="0.2">
      <c r="A100" s="279"/>
      <c r="B100" s="321"/>
      <c r="C100" s="231"/>
      <c r="D100" s="231"/>
      <c r="E100" s="308" t="s">
        <v>293</v>
      </c>
      <c r="F100" s="231"/>
      <c r="H100" s="174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 t="s">
        <v>27</v>
      </c>
      <c r="S100" s="169"/>
      <c r="U100" s="258"/>
      <c r="V100" s="260" t="s">
        <v>159</v>
      </c>
      <c r="W100" s="262" t="s">
        <v>159</v>
      </c>
      <c r="Y100" s="231"/>
      <c r="Z100" s="279"/>
      <c r="AA100" s="279"/>
    </row>
    <row r="101" spans="1:27" ht="20.100000000000001" customHeight="1" thickBot="1" x14ac:dyDescent="0.25">
      <c r="A101" s="279"/>
      <c r="B101" s="321"/>
      <c r="C101" s="231"/>
      <c r="D101" s="231"/>
      <c r="E101" s="309"/>
      <c r="F101" s="231"/>
      <c r="H101" s="170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2"/>
      <c r="U101" s="259"/>
      <c r="V101" s="261"/>
      <c r="W101" s="263"/>
      <c r="Y101" s="231"/>
      <c r="Z101" s="279"/>
      <c r="AA101" s="279"/>
    </row>
    <row r="102" spans="1:27" ht="20.100000000000001" customHeight="1" x14ac:dyDescent="0.2">
      <c r="A102" s="279"/>
      <c r="B102" s="321"/>
      <c r="C102" s="231"/>
      <c r="D102" s="231"/>
      <c r="E102" s="308" t="s">
        <v>294</v>
      </c>
      <c r="F102" s="231"/>
      <c r="H102" s="174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 t="s">
        <v>27</v>
      </c>
      <c r="S102" s="169"/>
      <c r="U102" s="258"/>
      <c r="V102" s="260" t="s">
        <v>159</v>
      </c>
      <c r="W102" s="262" t="s">
        <v>159</v>
      </c>
      <c r="Y102" s="231"/>
      <c r="Z102" s="279"/>
      <c r="AA102" s="279"/>
    </row>
    <row r="103" spans="1:27" ht="20.100000000000001" customHeight="1" thickBot="1" x14ac:dyDescent="0.25">
      <c r="A103" s="279"/>
      <c r="B103" s="321"/>
      <c r="C103" s="231"/>
      <c r="D103" s="231"/>
      <c r="E103" s="309"/>
      <c r="F103" s="231"/>
      <c r="H103" s="170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2"/>
      <c r="U103" s="259"/>
      <c r="V103" s="261"/>
      <c r="W103" s="263"/>
      <c r="Y103" s="231"/>
      <c r="Z103" s="279"/>
      <c r="AA103" s="279"/>
    </row>
    <row r="104" spans="1:27" ht="30" customHeight="1" x14ac:dyDescent="0.2">
      <c r="A104" s="279"/>
      <c r="B104" s="321"/>
      <c r="C104" s="231"/>
      <c r="D104" s="231"/>
      <c r="E104" s="306" t="s">
        <v>295</v>
      </c>
      <c r="F104" s="231"/>
      <c r="H104" s="174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 t="s">
        <v>27</v>
      </c>
      <c r="S104" s="169"/>
      <c r="U104" s="258"/>
      <c r="V104" s="260" t="s">
        <v>159</v>
      </c>
      <c r="W104" s="262" t="s">
        <v>159</v>
      </c>
      <c r="Y104" s="231"/>
      <c r="Z104" s="279"/>
      <c r="AA104" s="279"/>
    </row>
    <row r="105" spans="1:27" ht="30" customHeight="1" thickBot="1" x14ac:dyDescent="0.25">
      <c r="A105" s="279"/>
      <c r="B105" s="321"/>
      <c r="C105" s="231"/>
      <c r="D105" s="231"/>
      <c r="E105" s="307"/>
      <c r="F105" s="231"/>
      <c r="H105" s="170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2"/>
      <c r="U105" s="259"/>
      <c r="V105" s="261"/>
      <c r="W105" s="263"/>
      <c r="Y105" s="231"/>
      <c r="Z105" s="279"/>
      <c r="AA105" s="279"/>
    </row>
    <row r="106" spans="1:27" ht="24" customHeight="1" x14ac:dyDescent="0.2">
      <c r="A106" s="279"/>
      <c r="B106" s="321"/>
      <c r="C106" s="231"/>
      <c r="D106" s="231"/>
      <c r="E106" s="308" t="s">
        <v>296</v>
      </c>
      <c r="F106" s="231"/>
      <c r="H106" s="174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 t="s">
        <v>27</v>
      </c>
      <c r="S106" s="169"/>
      <c r="U106" s="258"/>
      <c r="V106" s="260" t="s">
        <v>159</v>
      </c>
      <c r="W106" s="262" t="s">
        <v>159</v>
      </c>
      <c r="Y106" s="231"/>
      <c r="Z106" s="279"/>
      <c r="AA106" s="279"/>
    </row>
    <row r="107" spans="1:27" ht="24" customHeight="1" thickBot="1" x14ac:dyDescent="0.25">
      <c r="A107" s="279"/>
      <c r="B107" s="321"/>
      <c r="C107" s="231"/>
      <c r="D107" s="231"/>
      <c r="E107" s="309"/>
      <c r="F107" s="231"/>
      <c r="H107" s="170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2"/>
      <c r="U107" s="259"/>
      <c r="V107" s="261"/>
      <c r="W107" s="263"/>
      <c r="Y107" s="231"/>
      <c r="Z107" s="279"/>
      <c r="AA107" s="279"/>
    </row>
    <row r="108" spans="1:27" ht="20.25" customHeight="1" x14ac:dyDescent="0.2">
      <c r="A108" s="279"/>
      <c r="B108" s="321"/>
      <c r="C108" s="231"/>
      <c r="D108" s="231"/>
      <c r="E108" s="306" t="s">
        <v>297</v>
      </c>
      <c r="F108" s="231"/>
      <c r="H108" s="174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 t="s">
        <v>27</v>
      </c>
      <c r="S108" s="169"/>
      <c r="U108" s="258"/>
      <c r="V108" s="260" t="s">
        <v>159</v>
      </c>
      <c r="W108" s="262" t="s">
        <v>159</v>
      </c>
      <c r="Y108" s="231"/>
      <c r="Z108" s="279"/>
      <c r="AA108" s="279"/>
    </row>
    <row r="109" spans="1:27" ht="20.25" customHeight="1" thickBot="1" x14ac:dyDescent="0.25">
      <c r="A109" s="279"/>
      <c r="B109" s="321"/>
      <c r="C109" s="231"/>
      <c r="D109" s="231"/>
      <c r="E109" s="307"/>
      <c r="F109" s="231"/>
      <c r="H109" s="170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2"/>
      <c r="U109" s="259"/>
      <c r="V109" s="261"/>
      <c r="W109" s="263"/>
      <c r="Y109" s="231"/>
      <c r="Z109" s="279"/>
      <c r="AA109" s="279"/>
    </row>
    <row r="110" spans="1:27" ht="24.95" customHeight="1" x14ac:dyDescent="0.2">
      <c r="A110" s="279"/>
      <c r="B110" s="321"/>
      <c r="C110" s="231"/>
      <c r="D110" s="231"/>
      <c r="E110" s="306" t="s">
        <v>298</v>
      </c>
      <c r="F110" s="231"/>
      <c r="H110" s="174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 t="s">
        <v>27</v>
      </c>
      <c r="S110" s="169"/>
      <c r="U110" s="258"/>
      <c r="V110" s="260" t="s">
        <v>159</v>
      </c>
      <c r="W110" s="262" t="s">
        <v>159</v>
      </c>
      <c r="Y110" s="231"/>
      <c r="Z110" s="279"/>
      <c r="AA110" s="279"/>
    </row>
    <row r="111" spans="1:27" ht="24.95" customHeight="1" thickBot="1" x14ac:dyDescent="0.25">
      <c r="A111" s="279"/>
      <c r="B111" s="321"/>
      <c r="C111" s="231"/>
      <c r="D111" s="231"/>
      <c r="E111" s="307"/>
      <c r="F111" s="231"/>
      <c r="H111" s="170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2"/>
      <c r="U111" s="259"/>
      <c r="V111" s="261"/>
      <c r="W111" s="263"/>
      <c r="Y111" s="231"/>
      <c r="Z111" s="279"/>
      <c r="AA111" s="279"/>
    </row>
    <row r="112" spans="1:27" ht="30" customHeight="1" x14ac:dyDescent="0.2">
      <c r="A112" s="279"/>
      <c r="B112" s="321"/>
      <c r="C112" s="231"/>
      <c r="D112" s="231"/>
      <c r="E112" s="320" t="s">
        <v>299</v>
      </c>
      <c r="F112" s="231"/>
      <c r="H112" s="174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 t="s">
        <v>27</v>
      </c>
      <c r="S112" s="169"/>
      <c r="U112" s="258"/>
      <c r="V112" s="260" t="s">
        <v>159</v>
      </c>
      <c r="W112" s="262" t="s">
        <v>159</v>
      </c>
      <c r="Y112" s="231"/>
      <c r="Z112" s="279"/>
      <c r="AA112" s="279"/>
    </row>
    <row r="113" spans="1:27" ht="27" customHeight="1" thickBot="1" x14ac:dyDescent="0.25">
      <c r="A113" s="233"/>
      <c r="B113" s="321"/>
      <c r="C113" s="231"/>
      <c r="D113" s="231"/>
      <c r="E113" s="320"/>
      <c r="F113" s="231"/>
      <c r="H113" s="170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2"/>
      <c r="U113" s="259"/>
      <c r="V113" s="261" t="s">
        <v>300</v>
      </c>
      <c r="W113" s="263" t="s">
        <v>300</v>
      </c>
      <c r="Y113" s="231"/>
      <c r="Z113" s="233"/>
      <c r="AA113" s="233"/>
    </row>
    <row r="114" spans="1:27" ht="15" customHeight="1" thickBot="1" x14ac:dyDescent="0.3">
      <c r="A114" s="197"/>
      <c r="B114" s="198"/>
      <c r="C114" s="197"/>
      <c r="D114" s="197"/>
      <c r="E114" s="197"/>
      <c r="F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U114" s="197"/>
      <c r="V114" s="197"/>
      <c r="W114" s="197"/>
      <c r="Y114" s="197"/>
      <c r="Z114" s="197"/>
      <c r="AA114" s="197"/>
    </row>
    <row r="115" spans="1:27" ht="45.75" customHeight="1" thickBot="1" x14ac:dyDescent="0.3">
      <c r="A115" s="199"/>
      <c r="B115" s="200"/>
      <c r="C115" s="199"/>
      <c r="D115" s="199"/>
      <c r="E115" s="199"/>
      <c r="F115" s="199"/>
      <c r="G115" s="173"/>
      <c r="H115" s="201">
        <v>44927</v>
      </c>
      <c r="I115" s="201">
        <v>44958</v>
      </c>
      <c r="J115" s="201">
        <v>44986</v>
      </c>
      <c r="K115" s="201">
        <v>45017</v>
      </c>
      <c r="L115" s="201">
        <v>45047</v>
      </c>
      <c r="M115" s="201">
        <v>45078</v>
      </c>
      <c r="N115" s="201">
        <v>45108</v>
      </c>
      <c r="O115" s="201">
        <v>45139</v>
      </c>
      <c r="P115" s="201">
        <v>45170</v>
      </c>
      <c r="Q115" s="201">
        <v>45200</v>
      </c>
      <c r="R115" s="201">
        <v>45231</v>
      </c>
      <c r="S115" s="201">
        <v>45261</v>
      </c>
      <c r="T115" s="173"/>
      <c r="U115" s="310" t="s">
        <v>301</v>
      </c>
      <c r="V115" s="311"/>
      <c r="W115" s="312"/>
      <c r="X115" s="173"/>
      <c r="Y115" s="202" t="s">
        <v>302</v>
      </c>
      <c r="Z115" s="199"/>
      <c r="AA115" s="203"/>
    </row>
    <row r="116" spans="1:27" s="166" customFormat="1" ht="15" customHeight="1" thickBot="1" x14ac:dyDescent="0.25">
      <c r="A116" s="173"/>
      <c r="B116" s="173"/>
      <c r="C116" s="204"/>
      <c r="D116" s="205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</row>
    <row r="117" spans="1:27" ht="35.1" customHeight="1" thickBot="1" x14ac:dyDescent="0.3">
      <c r="A117" s="199"/>
      <c r="B117" s="200"/>
      <c r="C117" s="204"/>
      <c r="D117" s="205"/>
      <c r="E117" s="199"/>
      <c r="F117" s="206" t="s">
        <v>303</v>
      </c>
      <c r="G117" s="173"/>
      <c r="H117" s="207">
        <f t="shared" ref="H117:S117" si="0">COUNTIF(H10:H113,"P")</f>
        <v>1</v>
      </c>
      <c r="I117" s="207">
        <f t="shared" si="0"/>
        <v>4</v>
      </c>
      <c r="J117" s="207">
        <f t="shared" si="0"/>
        <v>8</v>
      </c>
      <c r="K117" s="207">
        <f t="shared" si="0"/>
        <v>4</v>
      </c>
      <c r="L117" s="207">
        <f t="shared" si="0"/>
        <v>4</v>
      </c>
      <c r="M117" s="207">
        <f t="shared" si="0"/>
        <v>6</v>
      </c>
      <c r="N117" s="207">
        <f t="shared" si="0"/>
        <v>8</v>
      </c>
      <c r="O117" s="207">
        <f t="shared" si="0"/>
        <v>2</v>
      </c>
      <c r="P117" s="207">
        <f t="shared" si="0"/>
        <v>8</v>
      </c>
      <c r="Q117" s="207">
        <f t="shared" si="0"/>
        <v>8</v>
      </c>
      <c r="R117" s="207">
        <f t="shared" si="0"/>
        <v>15</v>
      </c>
      <c r="S117" s="207">
        <f t="shared" si="0"/>
        <v>3</v>
      </c>
      <c r="T117" s="173"/>
      <c r="U117" s="313">
        <f>SUM(H117:M117)</f>
        <v>27</v>
      </c>
      <c r="V117" s="314"/>
      <c r="W117" s="315"/>
      <c r="X117" s="173"/>
      <c r="Y117" s="316">
        <f>U118/U117</f>
        <v>0</v>
      </c>
      <c r="Z117" s="199"/>
      <c r="AA117" s="208"/>
    </row>
    <row r="118" spans="1:27" ht="35.1" customHeight="1" thickBot="1" x14ac:dyDescent="0.3">
      <c r="A118" s="199"/>
      <c r="B118" s="200"/>
      <c r="C118" s="209"/>
      <c r="D118" s="205"/>
      <c r="E118" s="199"/>
      <c r="F118" s="206" t="s">
        <v>304</v>
      </c>
      <c r="G118" s="173"/>
      <c r="H118" s="207">
        <f t="shared" ref="H118:S118" si="1">COUNTIF(H10:H113,"R")</f>
        <v>0</v>
      </c>
      <c r="I118" s="207">
        <f t="shared" si="1"/>
        <v>0</v>
      </c>
      <c r="J118" s="207">
        <f t="shared" si="1"/>
        <v>0</v>
      </c>
      <c r="K118" s="207">
        <f t="shared" si="1"/>
        <v>0</v>
      </c>
      <c r="L118" s="207">
        <f t="shared" si="1"/>
        <v>0</v>
      </c>
      <c r="M118" s="207">
        <f t="shared" si="1"/>
        <v>0</v>
      </c>
      <c r="N118" s="207">
        <f t="shared" si="1"/>
        <v>0</v>
      </c>
      <c r="O118" s="207">
        <f t="shared" si="1"/>
        <v>0</v>
      </c>
      <c r="P118" s="207">
        <f t="shared" si="1"/>
        <v>0</v>
      </c>
      <c r="Q118" s="207">
        <f t="shared" si="1"/>
        <v>0</v>
      </c>
      <c r="R118" s="207">
        <f t="shared" si="1"/>
        <v>0</v>
      </c>
      <c r="S118" s="207">
        <f t="shared" si="1"/>
        <v>0</v>
      </c>
      <c r="T118" s="173"/>
      <c r="U118" s="313">
        <f>SUM(H118:M118)</f>
        <v>0</v>
      </c>
      <c r="V118" s="314"/>
      <c r="W118" s="315"/>
      <c r="X118" s="173"/>
      <c r="Y118" s="317"/>
      <c r="Z118" s="199"/>
      <c r="AA118" s="208"/>
    </row>
    <row r="119" spans="1:27" ht="35.1" customHeight="1" x14ac:dyDescent="0.25">
      <c r="A119" s="199"/>
      <c r="B119" s="200"/>
      <c r="C119" s="209"/>
      <c r="D119" s="205"/>
      <c r="E119" s="199"/>
      <c r="F119" s="206" t="s">
        <v>305</v>
      </c>
      <c r="G119" s="173"/>
      <c r="H119" s="207">
        <f t="shared" ref="H119:S119" si="2">(H118/H117)*100</f>
        <v>0</v>
      </c>
      <c r="I119" s="207">
        <f t="shared" si="2"/>
        <v>0</v>
      </c>
      <c r="J119" s="207">
        <f t="shared" si="2"/>
        <v>0</v>
      </c>
      <c r="K119" s="207">
        <f t="shared" si="2"/>
        <v>0</v>
      </c>
      <c r="L119" s="207">
        <f t="shared" si="2"/>
        <v>0</v>
      </c>
      <c r="M119" s="207">
        <f t="shared" si="2"/>
        <v>0</v>
      </c>
      <c r="N119" s="207">
        <f t="shared" si="2"/>
        <v>0</v>
      </c>
      <c r="O119" s="207">
        <f t="shared" si="2"/>
        <v>0</v>
      </c>
      <c r="P119" s="207">
        <f t="shared" si="2"/>
        <v>0</v>
      </c>
      <c r="Q119" s="207">
        <f t="shared" si="2"/>
        <v>0</v>
      </c>
      <c r="R119" s="207">
        <f t="shared" si="2"/>
        <v>0</v>
      </c>
      <c r="S119" s="207">
        <f t="shared" si="2"/>
        <v>0</v>
      </c>
      <c r="T119" s="173"/>
      <c r="U119" s="199"/>
      <c r="V119" s="199"/>
      <c r="W119" s="199"/>
      <c r="X119" s="173"/>
      <c r="Y119" s="199"/>
      <c r="Z119" s="199"/>
      <c r="AA119" s="199"/>
    </row>
    <row r="120" spans="1:27" ht="20.100000000000001" hidden="1" customHeight="1" x14ac:dyDescent="0.25">
      <c r="A120" s="199"/>
      <c r="B120" s="200"/>
      <c r="C120" s="199"/>
      <c r="D120" s="199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173"/>
      <c r="U120" s="199"/>
      <c r="V120" s="199"/>
      <c r="W120" s="199"/>
      <c r="X120" s="173"/>
      <c r="Y120" s="199"/>
      <c r="Z120" s="199"/>
      <c r="AA120" s="199"/>
    </row>
    <row r="121" spans="1:27" ht="20.100000000000001" hidden="1" customHeight="1" x14ac:dyDescent="0.25">
      <c r="A121" s="199"/>
      <c r="B121" s="200"/>
      <c r="C121" s="199"/>
      <c r="D121" s="211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3"/>
      <c r="U121" s="211"/>
      <c r="V121" s="211"/>
      <c r="W121" s="211"/>
      <c r="X121" s="213"/>
      <c r="Y121" s="211"/>
      <c r="Z121" s="211"/>
      <c r="AA121" s="211"/>
    </row>
    <row r="122" spans="1:27" ht="20.100000000000001" hidden="1" customHeight="1" x14ac:dyDescent="0.2">
      <c r="A122" s="318" t="s">
        <v>306</v>
      </c>
      <c r="B122" s="318"/>
      <c r="C122" s="318"/>
      <c r="D122" s="318"/>
      <c r="E122" s="318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3"/>
      <c r="U122" s="211"/>
      <c r="V122" s="211"/>
      <c r="W122" s="211"/>
      <c r="X122" s="213"/>
      <c r="Y122" s="211"/>
      <c r="Z122" s="211"/>
      <c r="AA122" s="211"/>
    </row>
    <row r="123" spans="1:27" ht="20.100000000000001" hidden="1" customHeight="1" thickBot="1" x14ac:dyDescent="0.25">
      <c r="A123" s="214"/>
      <c r="B123" s="173"/>
      <c r="C123" s="173"/>
      <c r="D123" s="173"/>
      <c r="E123" s="173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3"/>
      <c r="U123" s="211"/>
      <c r="V123" s="211"/>
      <c r="W123" s="211"/>
      <c r="X123" s="213"/>
      <c r="Y123" s="211"/>
      <c r="Z123" s="211"/>
      <c r="AA123" s="211"/>
    </row>
    <row r="124" spans="1:27" ht="15.95" hidden="1" customHeight="1" thickBot="1" x14ac:dyDescent="0.25">
      <c r="A124" s="215" t="s">
        <v>307</v>
      </c>
      <c r="B124" s="215" t="s">
        <v>9</v>
      </c>
      <c r="C124" s="215" t="s">
        <v>308</v>
      </c>
      <c r="D124" s="215" t="s">
        <v>309</v>
      </c>
      <c r="E124" s="215" t="s">
        <v>310</v>
      </c>
      <c r="F124" s="216"/>
      <c r="G124" s="213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213"/>
      <c r="Y124" s="211"/>
      <c r="Z124" s="211"/>
      <c r="AA124" s="211"/>
    </row>
    <row r="125" spans="1:27" ht="15.95" hidden="1" customHeight="1" thickBot="1" x14ac:dyDescent="0.25">
      <c r="A125" s="217">
        <v>42237</v>
      </c>
      <c r="B125" s="218" t="s">
        <v>311</v>
      </c>
      <c r="C125" s="218" t="s">
        <v>312</v>
      </c>
      <c r="D125" s="218" t="s">
        <v>313</v>
      </c>
      <c r="E125" s="218" t="s">
        <v>314</v>
      </c>
      <c r="F125" s="216"/>
      <c r="G125" s="213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213"/>
      <c r="Y125" s="211"/>
      <c r="Z125" s="211"/>
      <c r="AA125" s="211"/>
    </row>
    <row r="126" spans="1:27" ht="15.95" hidden="1" customHeight="1" thickBot="1" x14ac:dyDescent="0.25">
      <c r="A126" s="217">
        <v>43095</v>
      </c>
      <c r="B126" s="218" t="s">
        <v>311</v>
      </c>
      <c r="C126" s="218" t="s">
        <v>315</v>
      </c>
      <c r="D126" s="218" t="s">
        <v>316</v>
      </c>
      <c r="E126" s="218" t="s">
        <v>314</v>
      </c>
      <c r="F126" s="216"/>
      <c r="G126" s="213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213"/>
      <c r="Y126" s="211"/>
      <c r="Z126" s="211"/>
      <c r="AA126" s="211"/>
    </row>
    <row r="127" spans="1:27" ht="28.5" hidden="1" customHeight="1" thickBot="1" x14ac:dyDescent="0.25">
      <c r="A127" s="219">
        <v>45107</v>
      </c>
      <c r="B127" s="220" t="s">
        <v>317</v>
      </c>
      <c r="C127" s="220" t="s">
        <v>318</v>
      </c>
      <c r="D127" s="220" t="s">
        <v>143</v>
      </c>
      <c r="E127" s="218" t="s">
        <v>314</v>
      </c>
      <c r="F127" s="216"/>
      <c r="G127" s="213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213"/>
      <c r="Y127" s="211"/>
      <c r="Z127" s="211"/>
      <c r="AA127" s="211"/>
    </row>
    <row r="128" spans="1:27" ht="15.95" hidden="1" customHeight="1" x14ac:dyDescent="0.25">
      <c r="A128" s="199"/>
      <c r="B128" s="200"/>
      <c r="C128" s="199"/>
      <c r="D128" s="221"/>
      <c r="E128" s="222"/>
      <c r="F128" s="216"/>
      <c r="G128" s="213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213"/>
      <c r="Y128" s="211"/>
      <c r="Z128" s="211"/>
      <c r="AA128" s="211"/>
    </row>
    <row r="129" spans="1:24" s="197" customFormat="1" ht="19.5" hidden="1" customHeight="1" x14ac:dyDescent="0.25">
      <c r="B129" s="198"/>
      <c r="G129" s="166"/>
      <c r="H129" s="223"/>
      <c r="I129" s="223"/>
      <c r="J129" s="223"/>
      <c r="K129" s="223"/>
      <c r="L129" s="223"/>
      <c r="M129" s="223"/>
      <c r="N129" s="223"/>
      <c r="O129" s="223"/>
      <c r="P129" s="223"/>
      <c r="Q129" s="223"/>
      <c r="R129" s="223"/>
      <c r="S129" s="223"/>
      <c r="T129" s="166"/>
      <c r="U129" s="224"/>
      <c r="V129" s="224"/>
      <c r="W129" s="224"/>
      <c r="X129" s="166"/>
    </row>
    <row r="130" spans="1:24" s="197" customFormat="1" ht="19.5" hidden="1" customHeight="1" x14ac:dyDescent="0.25">
      <c r="B130" s="198"/>
      <c r="G130" s="166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166"/>
      <c r="U130" s="224"/>
      <c r="V130" s="224"/>
      <c r="W130" s="224"/>
      <c r="X130" s="166"/>
    </row>
    <row r="131" spans="1:24" s="197" customFormat="1" ht="20.25" hidden="1" customHeight="1" x14ac:dyDescent="0.25">
      <c r="B131" s="198"/>
      <c r="G131" s="166"/>
      <c r="H131" s="223"/>
      <c r="I131" s="223"/>
      <c r="J131" s="223"/>
      <c r="K131" s="223"/>
      <c r="L131" s="223"/>
      <c r="M131" s="223"/>
      <c r="N131" s="223"/>
      <c r="O131" s="223"/>
      <c r="P131" s="223"/>
      <c r="Q131" s="223"/>
      <c r="R131" s="223"/>
      <c r="S131" s="223"/>
      <c r="T131" s="166"/>
      <c r="U131" s="224"/>
      <c r="V131" s="224"/>
      <c r="W131" s="224"/>
      <c r="X131" s="166"/>
    </row>
    <row r="132" spans="1:24" s="197" customFormat="1" ht="43.5" hidden="1" customHeight="1" x14ac:dyDescent="0.2">
      <c r="A132" s="322" t="s">
        <v>319</v>
      </c>
      <c r="B132" s="323"/>
      <c r="C132" s="323"/>
      <c r="D132" s="120" t="s">
        <v>94</v>
      </c>
      <c r="E132" s="324" t="s">
        <v>93</v>
      </c>
      <c r="F132" s="324"/>
      <c r="G132" s="325"/>
      <c r="H132" s="223"/>
      <c r="I132" s="223"/>
      <c r="J132" s="223"/>
      <c r="K132" s="223"/>
      <c r="L132" s="223"/>
      <c r="M132" s="223"/>
      <c r="N132" s="223"/>
      <c r="O132" s="223"/>
      <c r="P132" s="223"/>
      <c r="Q132" s="223"/>
      <c r="R132" s="223"/>
      <c r="S132" s="223"/>
      <c r="T132" s="166"/>
      <c r="U132" s="224"/>
      <c r="V132" s="224"/>
      <c r="W132" s="224"/>
      <c r="X132" s="166"/>
    </row>
    <row r="133" spans="1:24" s="197" customFormat="1" ht="36" hidden="1" customHeight="1" x14ac:dyDescent="0.2">
      <c r="A133" s="322" t="s">
        <v>127</v>
      </c>
      <c r="B133" s="323"/>
      <c r="C133" s="323"/>
      <c r="D133" s="120" t="s">
        <v>94</v>
      </c>
      <c r="E133" s="324" t="s">
        <v>93</v>
      </c>
      <c r="F133" s="324"/>
      <c r="G133" s="325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3"/>
      <c r="S133" s="223"/>
      <c r="T133" s="166"/>
      <c r="U133" s="224"/>
      <c r="V133" s="224"/>
      <c r="W133" s="224"/>
      <c r="X133" s="166"/>
    </row>
    <row r="134" spans="1:24" ht="48" hidden="1" customHeight="1" thickBot="1" x14ac:dyDescent="0.25">
      <c r="A134" s="326" t="s">
        <v>128</v>
      </c>
      <c r="B134" s="327"/>
      <c r="C134" s="327"/>
      <c r="D134" s="119" t="s">
        <v>94</v>
      </c>
      <c r="E134" s="324" t="s">
        <v>93</v>
      </c>
      <c r="F134" s="324"/>
      <c r="G134" s="325"/>
    </row>
  </sheetData>
  <mergeCells count="423">
    <mergeCell ref="A133:C133"/>
    <mergeCell ref="E133:G133"/>
    <mergeCell ref="A134:C134"/>
    <mergeCell ref="E134:G134"/>
    <mergeCell ref="A132:C132"/>
    <mergeCell ref="E132:G132"/>
    <mergeCell ref="H125:W125"/>
    <mergeCell ref="H126:W126"/>
    <mergeCell ref="H127:W127"/>
    <mergeCell ref="H128:W128"/>
    <mergeCell ref="U115:W115"/>
    <mergeCell ref="U117:W117"/>
    <mergeCell ref="Y117:Y118"/>
    <mergeCell ref="U118:W118"/>
    <mergeCell ref="A122:E122"/>
    <mergeCell ref="H124:W124"/>
    <mergeCell ref="U110:U111"/>
    <mergeCell ref="V110:V111"/>
    <mergeCell ref="W110:W111"/>
    <mergeCell ref="E112:E113"/>
    <mergeCell ref="U112:U113"/>
    <mergeCell ref="V112:V113"/>
    <mergeCell ref="W112:W113"/>
    <mergeCell ref="A98:A113"/>
    <mergeCell ref="B98:B113"/>
    <mergeCell ref="C98:C113"/>
    <mergeCell ref="D98:D113"/>
    <mergeCell ref="E98:E99"/>
    <mergeCell ref="E108:E109"/>
    <mergeCell ref="U108:U109"/>
    <mergeCell ref="V108:V109"/>
    <mergeCell ref="W108:W109"/>
    <mergeCell ref="V102:V103"/>
    <mergeCell ref="W102:W103"/>
    <mergeCell ref="E104:E105"/>
    <mergeCell ref="U104:U105"/>
    <mergeCell ref="V104:V105"/>
    <mergeCell ref="W104:W105"/>
    <mergeCell ref="F98:F113"/>
    <mergeCell ref="E100:E101"/>
    <mergeCell ref="E102:E103"/>
    <mergeCell ref="E106:E107"/>
    <mergeCell ref="E110:E111"/>
    <mergeCell ref="U98:U99"/>
    <mergeCell ref="V98:V99"/>
    <mergeCell ref="W98:W99"/>
    <mergeCell ref="Y98:Y113"/>
    <mergeCell ref="Z98:Z113"/>
    <mergeCell ref="AA98:AA113"/>
    <mergeCell ref="U100:U101"/>
    <mergeCell ref="V100:V101"/>
    <mergeCell ref="W100:W101"/>
    <mergeCell ref="U102:U103"/>
    <mergeCell ref="U106:U107"/>
    <mergeCell ref="V106:V107"/>
    <mergeCell ref="W106:W107"/>
    <mergeCell ref="W95:W96"/>
    <mergeCell ref="Z95:Z96"/>
    <mergeCell ref="AA89:AA96"/>
    <mergeCell ref="E91:E92"/>
    <mergeCell ref="F91:F92"/>
    <mergeCell ref="U91:U92"/>
    <mergeCell ref="V91:V92"/>
    <mergeCell ref="W91:W92"/>
    <mergeCell ref="Z91:Z92"/>
    <mergeCell ref="E93:E94"/>
    <mergeCell ref="F93:F94"/>
    <mergeCell ref="U93:U94"/>
    <mergeCell ref="F89:F90"/>
    <mergeCell ref="U89:U90"/>
    <mergeCell ref="V89:V90"/>
    <mergeCell ref="W89:W90"/>
    <mergeCell ref="Y89:Y96"/>
    <mergeCell ref="Z89:Z90"/>
    <mergeCell ref="V93:V94"/>
    <mergeCell ref="W93:W94"/>
    <mergeCell ref="A89:A96"/>
    <mergeCell ref="B89:B96"/>
    <mergeCell ref="C89:C96"/>
    <mergeCell ref="D89:D96"/>
    <mergeCell ref="E89:E90"/>
    <mergeCell ref="E95:E96"/>
    <mergeCell ref="F95:F96"/>
    <mergeCell ref="U95:U96"/>
    <mergeCell ref="V95:V96"/>
    <mergeCell ref="W83:W84"/>
    <mergeCell ref="Y83:Y84"/>
    <mergeCell ref="Z83:Z84"/>
    <mergeCell ref="Z93:Z94"/>
    <mergeCell ref="W86:W87"/>
    <mergeCell ref="Y86:Y87"/>
    <mergeCell ref="Z86:Z87"/>
    <mergeCell ref="AA86:AA87"/>
    <mergeCell ref="B88:C88"/>
    <mergeCell ref="B85:C85"/>
    <mergeCell ref="AA83:AA84"/>
    <mergeCell ref="A86:A87"/>
    <mergeCell ref="B86:B87"/>
    <mergeCell ref="C86:C87"/>
    <mergeCell ref="D86:D87"/>
    <mergeCell ref="E86:E87"/>
    <mergeCell ref="F86:F87"/>
    <mergeCell ref="U86:U87"/>
    <mergeCell ref="V86:V87"/>
    <mergeCell ref="B82:C82"/>
    <mergeCell ref="A83:A84"/>
    <mergeCell ref="B83:B84"/>
    <mergeCell ref="C83:C84"/>
    <mergeCell ref="D83:D84"/>
    <mergeCell ref="E83:E84"/>
    <mergeCell ref="F83:F84"/>
    <mergeCell ref="U83:U84"/>
    <mergeCell ref="V83:V84"/>
    <mergeCell ref="AA78:AA79"/>
    <mergeCell ref="E80:E81"/>
    <mergeCell ref="U80:U81"/>
    <mergeCell ref="V80:V81"/>
    <mergeCell ref="W80:W81"/>
    <mergeCell ref="Z80:Z81"/>
    <mergeCell ref="AA80:AA81"/>
    <mergeCell ref="A76:A81"/>
    <mergeCell ref="B76:B81"/>
    <mergeCell ref="C76:C81"/>
    <mergeCell ref="D76:D81"/>
    <mergeCell ref="E76:E77"/>
    <mergeCell ref="F76:F81"/>
    <mergeCell ref="E78:E79"/>
    <mergeCell ref="U76:U77"/>
    <mergeCell ref="V76:V77"/>
    <mergeCell ref="W76:W77"/>
    <mergeCell ref="Y76:Y81"/>
    <mergeCell ref="Z76:Z77"/>
    <mergeCell ref="AA76:AA77"/>
    <mergeCell ref="U78:U79"/>
    <mergeCell ref="V78:V79"/>
    <mergeCell ref="W78:W79"/>
    <mergeCell ref="Z78:Z79"/>
    <mergeCell ref="U73:U74"/>
    <mergeCell ref="V73:V74"/>
    <mergeCell ref="W73:W74"/>
    <mergeCell ref="Y73:Y74"/>
    <mergeCell ref="Z73:Z74"/>
    <mergeCell ref="AA73:AA74"/>
    <mergeCell ref="A73:A74"/>
    <mergeCell ref="B73:B74"/>
    <mergeCell ref="C73:C74"/>
    <mergeCell ref="D73:D74"/>
    <mergeCell ref="E73:E74"/>
    <mergeCell ref="F73:F74"/>
    <mergeCell ref="U70:U71"/>
    <mergeCell ref="V70:V71"/>
    <mergeCell ref="W70:W71"/>
    <mergeCell ref="Y70:Y71"/>
    <mergeCell ref="Z70:Z71"/>
    <mergeCell ref="AA70:AA71"/>
    <mergeCell ref="A70:A71"/>
    <mergeCell ref="B70:B71"/>
    <mergeCell ref="C70:C71"/>
    <mergeCell ref="D70:D71"/>
    <mergeCell ref="E70:E71"/>
    <mergeCell ref="F70:F71"/>
    <mergeCell ref="AA67:AA68"/>
    <mergeCell ref="A67:A68"/>
    <mergeCell ref="B67:B68"/>
    <mergeCell ref="C67:C68"/>
    <mergeCell ref="D67:D68"/>
    <mergeCell ref="E67:E68"/>
    <mergeCell ref="F67:F68"/>
    <mergeCell ref="A64:A65"/>
    <mergeCell ref="B64:B65"/>
    <mergeCell ref="C64:C65"/>
    <mergeCell ref="D64:D65"/>
    <mergeCell ref="E64:E65"/>
    <mergeCell ref="F64:F65"/>
    <mergeCell ref="U64:U65"/>
    <mergeCell ref="V64:V65"/>
    <mergeCell ref="W64:W65"/>
    <mergeCell ref="Y64:Y65"/>
    <mergeCell ref="B61:B62"/>
    <mergeCell ref="C61:C62"/>
    <mergeCell ref="D61:D62"/>
    <mergeCell ref="E61:E62"/>
    <mergeCell ref="F61:F62"/>
    <mergeCell ref="U61:U62"/>
    <mergeCell ref="Y61:Y62"/>
    <mergeCell ref="Z61:Z62"/>
    <mergeCell ref="U67:U68"/>
    <mergeCell ref="V67:V68"/>
    <mergeCell ref="W67:W68"/>
    <mergeCell ref="Y67:Y68"/>
    <mergeCell ref="Z67:Z68"/>
    <mergeCell ref="Z64:Z65"/>
    <mergeCell ref="AA64:AA65"/>
    <mergeCell ref="V61:V62"/>
    <mergeCell ref="W61:W62"/>
    <mergeCell ref="AA55:AA56"/>
    <mergeCell ref="A58:A59"/>
    <mergeCell ref="B58:B59"/>
    <mergeCell ref="C58:C59"/>
    <mergeCell ref="D58:D59"/>
    <mergeCell ref="E58:E59"/>
    <mergeCell ref="F58:F59"/>
    <mergeCell ref="U58:U59"/>
    <mergeCell ref="V58:V59"/>
    <mergeCell ref="W58:W59"/>
    <mergeCell ref="F55:F56"/>
    <mergeCell ref="U55:U56"/>
    <mergeCell ref="V55:V56"/>
    <mergeCell ref="W55:W56"/>
    <mergeCell ref="Y55:Y56"/>
    <mergeCell ref="Z55:Z56"/>
    <mergeCell ref="Y58:Y59"/>
    <mergeCell ref="Z58:Z59"/>
    <mergeCell ref="AA58:AA59"/>
    <mergeCell ref="A61:A62"/>
    <mergeCell ref="U52:U53"/>
    <mergeCell ref="V52:V53"/>
    <mergeCell ref="W52:W53"/>
    <mergeCell ref="Y52:Y53"/>
    <mergeCell ref="Z52:Z53"/>
    <mergeCell ref="A55:A56"/>
    <mergeCell ref="B55:B56"/>
    <mergeCell ref="C55:C56"/>
    <mergeCell ref="D55:D56"/>
    <mergeCell ref="E55:E56"/>
    <mergeCell ref="A52:A53"/>
    <mergeCell ref="B52:B53"/>
    <mergeCell ref="C52:C53"/>
    <mergeCell ref="D52:D53"/>
    <mergeCell ref="E52:E53"/>
    <mergeCell ref="F52:F53"/>
    <mergeCell ref="F48:F49"/>
    <mergeCell ref="U48:U49"/>
    <mergeCell ref="V48:V49"/>
    <mergeCell ref="W48:W49"/>
    <mergeCell ref="Y48:Y49"/>
    <mergeCell ref="Z48:Z49"/>
    <mergeCell ref="U45:U46"/>
    <mergeCell ref="V45:V46"/>
    <mergeCell ref="W45:W46"/>
    <mergeCell ref="Y45:Y46"/>
    <mergeCell ref="Z45:Z46"/>
    <mergeCell ref="F45:F46"/>
    <mergeCell ref="A48:A49"/>
    <mergeCell ref="B48:B49"/>
    <mergeCell ref="C48:C49"/>
    <mergeCell ref="D48:D49"/>
    <mergeCell ref="E48:E49"/>
    <mergeCell ref="A45:A46"/>
    <mergeCell ref="B45:B46"/>
    <mergeCell ref="C45:C46"/>
    <mergeCell ref="D45:D46"/>
    <mergeCell ref="E45:E46"/>
    <mergeCell ref="U42:U43"/>
    <mergeCell ref="V42:V43"/>
    <mergeCell ref="W42:W43"/>
    <mergeCell ref="Y42:Y43"/>
    <mergeCell ref="Z42:Z43"/>
    <mergeCell ref="AA42:AA43"/>
    <mergeCell ref="A42:A43"/>
    <mergeCell ref="B42:B43"/>
    <mergeCell ref="C42:C43"/>
    <mergeCell ref="D42:D43"/>
    <mergeCell ref="E42:E43"/>
    <mergeCell ref="F42:F43"/>
    <mergeCell ref="U39:U40"/>
    <mergeCell ref="V39:V40"/>
    <mergeCell ref="W39:W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U36:U37"/>
    <mergeCell ref="V36:V37"/>
    <mergeCell ref="W36:W37"/>
    <mergeCell ref="Y36:Y37"/>
    <mergeCell ref="Z36:Z37"/>
    <mergeCell ref="AA36:AA37"/>
    <mergeCell ref="A36:A37"/>
    <mergeCell ref="B36:B37"/>
    <mergeCell ref="C36:C37"/>
    <mergeCell ref="D36:D37"/>
    <mergeCell ref="E36:E37"/>
    <mergeCell ref="F36:F37"/>
    <mergeCell ref="U33:U34"/>
    <mergeCell ref="V33:V34"/>
    <mergeCell ref="W33:W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U30:U31"/>
    <mergeCell ref="V30:V31"/>
    <mergeCell ref="W30:W31"/>
    <mergeCell ref="Y30:Y31"/>
    <mergeCell ref="Z30:Z31"/>
    <mergeCell ref="AA30:AA31"/>
    <mergeCell ref="A30:A31"/>
    <mergeCell ref="B30:B31"/>
    <mergeCell ref="C30:C31"/>
    <mergeCell ref="D30:D31"/>
    <mergeCell ref="E30:E31"/>
    <mergeCell ref="F30:F31"/>
    <mergeCell ref="U27:U28"/>
    <mergeCell ref="V27:V28"/>
    <mergeCell ref="W27:W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U25:U26"/>
    <mergeCell ref="V25:V26"/>
    <mergeCell ref="W25:W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U22:U23"/>
    <mergeCell ref="V22:V23"/>
    <mergeCell ref="W22:W23"/>
    <mergeCell ref="Y22:Y23"/>
    <mergeCell ref="Z22:Z23"/>
    <mergeCell ref="AA22:AA23"/>
    <mergeCell ref="A22:A23"/>
    <mergeCell ref="B22:B23"/>
    <mergeCell ref="C22:C23"/>
    <mergeCell ref="D22:D23"/>
    <mergeCell ref="E22:E23"/>
    <mergeCell ref="F22:F23"/>
    <mergeCell ref="U19:U20"/>
    <mergeCell ref="V19:V20"/>
    <mergeCell ref="W19:W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U16:U17"/>
    <mergeCell ref="V16:V17"/>
    <mergeCell ref="W16:W17"/>
    <mergeCell ref="Y16:Y17"/>
    <mergeCell ref="Z16:Z17"/>
    <mergeCell ref="AA16:AA17"/>
    <mergeCell ref="A16:A17"/>
    <mergeCell ref="B16:B17"/>
    <mergeCell ref="C16:C17"/>
    <mergeCell ref="D16:D17"/>
    <mergeCell ref="E16:E17"/>
    <mergeCell ref="F16:F17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A10:A11"/>
    <mergeCell ref="B10:B11"/>
    <mergeCell ref="C10:C11"/>
    <mergeCell ref="D10:D11"/>
    <mergeCell ref="E10:E11"/>
    <mergeCell ref="F10:F11"/>
    <mergeCell ref="U13:U14"/>
    <mergeCell ref="V13:V14"/>
    <mergeCell ref="W13:W14"/>
    <mergeCell ref="Z7:Z8"/>
    <mergeCell ref="AA7:AA8"/>
    <mergeCell ref="U4:W4"/>
    <mergeCell ref="Y4:Y5"/>
    <mergeCell ref="Z4:Z5"/>
    <mergeCell ref="AA4:AA5"/>
    <mergeCell ref="U10:U11"/>
    <mergeCell ref="V10:V11"/>
    <mergeCell ref="W10:W11"/>
    <mergeCell ref="Y10:Y11"/>
    <mergeCell ref="Z10:Z11"/>
    <mergeCell ref="AA10:AA11"/>
    <mergeCell ref="A7:A8"/>
    <mergeCell ref="B7:B8"/>
    <mergeCell ref="C7:C8"/>
    <mergeCell ref="D7:D8"/>
    <mergeCell ref="E7:E8"/>
    <mergeCell ref="F7:F8"/>
    <mergeCell ref="A1:C3"/>
    <mergeCell ref="D1:Y2"/>
    <mergeCell ref="D3:Y3"/>
    <mergeCell ref="A4:A5"/>
    <mergeCell ref="B4:B5"/>
    <mergeCell ref="C4:C5"/>
    <mergeCell ref="D4:D5"/>
    <mergeCell ref="E4:E5"/>
    <mergeCell ref="F4:F5"/>
    <mergeCell ref="H4:S4"/>
    <mergeCell ref="U7:U8"/>
    <mergeCell ref="V7:V8"/>
    <mergeCell ref="W7:W8"/>
    <mergeCell ref="Y7:Y8"/>
  </mergeCells>
  <conditionalFormatting sqref="H7:S8">
    <cfRule type="containsText" dxfId="118" priority="39" stopIfTrue="1" operator="containsText" text="R">
      <formula>NOT(ISERROR(SEARCH("R",H7)))</formula>
    </cfRule>
    <cfRule type="containsText" dxfId="117" priority="40" stopIfTrue="1" operator="containsText" text="P">
      <formula>NOT(ISERROR(SEARCH("P",H7)))</formula>
    </cfRule>
  </conditionalFormatting>
  <conditionalFormatting sqref="H10:S11">
    <cfRule type="containsText" dxfId="116" priority="53" stopIfTrue="1" operator="containsText" text="R">
      <formula>NOT(ISERROR(SEARCH("R",H10)))</formula>
    </cfRule>
    <cfRule type="containsText" dxfId="115" priority="54" stopIfTrue="1" operator="containsText" text="P">
      <formula>NOT(ISERROR(SEARCH("P",H10)))</formula>
    </cfRule>
  </conditionalFormatting>
  <conditionalFormatting sqref="H13:S14">
    <cfRule type="containsText" dxfId="114" priority="38" stopIfTrue="1" operator="containsText" text="P">
      <formula>NOT(ISERROR(SEARCH("P",H13)))</formula>
    </cfRule>
    <cfRule type="containsText" dxfId="113" priority="37" stopIfTrue="1" operator="containsText" text="R">
      <formula>NOT(ISERROR(SEARCH("R",H13)))</formula>
    </cfRule>
  </conditionalFormatting>
  <conditionalFormatting sqref="H16:S17">
    <cfRule type="containsText" dxfId="112" priority="36" stopIfTrue="1" operator="containsText" text="P">
      <formula>NOT(ISERROR(SEARCH("P",H16)))</formula>
    </cfRule>
    <cfRule type="containsText" dxfId="111" priority="35" stopIfTrue="1" operator="containsText" text="R">
      <formula>NOT(ISERROR(SEARCH("R",H16)))</formula>
    </cfRule>
  </conditionalFormatting>
  <conditionalFormatting sqref="H19:S20">
    <cfRule type="containsText" dxfId="110" priority="34" stopIfTrue="1" operator="containsText" text="P">
      <formula>NOT(ISERROR(SEARCH("P",H19)))</formula>
    </cfRule>
    <cfRule type="containsText" dxfId="109" priority="33" stopIfTrue="1" operator="containsText" text="R">
      <formula>NOT(ISERROR(SEARCH("R",H19)))</formula>
    </cfRule>
  </conditionalFormatting>
  <conditionalFormatting sqref="H22:S23">
    <cfRule type="containsText" dxfId="108" priority="3" stopIfTrue="1" operator="containsText" text="R">
      <formula>NOT(ISERROR(SEARCH("R",H22)))</formula>
    </cfRule>
    <cfRule type="containsText" dxfId="107" priority="4" stopIfTrue="1" operator="containsText" text="P">
      <formula>NOT(ISERROR(SEARCH("P",H22)))</formula>
    </cfRule>
  </conditionalFormatting>
  <conditionalFormatting sqref="H25:S28">
    <cfRule type="containsText" dxfId="106" priority="32" stopIfTrue="1" operator="containsText" text="P">
      <formula>NOT(ISERROR(SEARCH("P",H25)))</formula>
    </cfRule>
    <cfRule type="containsText" dxfId="105" priority="31" stopIfTrue="1" operator="containsText" text="R">
      <formula>NOT(ISERROR(SEARCH("R",H25)))</formula>
    </cfRule>
  </conditionalFormatting>
  <conditionalFormatting sqref="H30:S31">
    <cfRule type="containsText" dxfId="104" priority="30" stopIfTrue="1" operator="containsText" text="P">
      <formula>NOT(ISERROR(SEARCH("P",H30)))</formula>
    </cfRule>
    <cfRule type="containsText" dxfId="103" priority="29" stopIfTrue="1" operator="containsText" text="R">
      <formula>NOT(ISERROR(SEARCH("R",H30)))</formula>
    </cfRule>
  </conditionalFormatting>
  <conditionalFormatting sqref="H33:S34">
    <cfRule type="containsText" dxfId="102" priority="28" stopIfTrue="1" operator="containsText" text="P">
      <formula>NOT(ISERROR(SEARCH("P",H33)))</formula>
    </cfRule>
    <cfRule type="containsText" dxfId="101" priority="27" stopIfTrue="1" operator="containsText" text="R">
      <formula>NOT(ISERROR(SEARCH("R",H33)))</formula>
    </cfRule>
  </conditionalFormatting>
  <conditionalFormatting sqref="H36:S37">
    <cfRule type="containsText" dxfId="100" priority="26" stopIfTrue="1" operator="containsText" text="P">
      <formula>NOT(ISERROR(SEARCH("P",H36)))</formula>
    </cfRule>
    <cfRule type="containsText" dxfId="99" priority="25" stopIfTrue="1" operator="containsText" text="R">
      <formula>NOT(ISERROR(SEARCH("R",H36)))</formula>
    </cfRule>
  </conditionalFormatting>
  <conditionalFormatting sqref="H39:S40">
    <cfRule type="containsText" dxfId="98" priority="51" stopIfTrue="1" operator="containsText" text="R">
      <formula>NOT(ISERROR(SEARCH("R",H39)))</formula>
    </cfRule>
    <cfRule type="containsText" dxfId="97" priority="52" stopIfTrue="1" operator="containsText" text="P">
      <formula>NOT(ISERROR(SEARCH("P",H39)))</formula>
    </cfRule>
  </conditionalFormatting>
  <conditionalFormatting sqref="H42:S43">
    <cfRule type="containsText" dxfId="96" priority="49" stopIfTrue="1" operator="containsText" text="R">
      <formula>NOT(ISERROR(SEARCH("R",H42)))</formula>
    </cfRule>
    <cfRule type="containsText" dxfId="95" priority="50" stopIfTrue="1" operator="containsText" text="P">
      <formula>NOT(ISERROR(SEARCH("P",H42)))</formula>
    </cfRule>
  </conditionalFormatting>
  <conditionalFormatting sqref="H45:S46">
    <cfRule type="containsText" dxfId="94" priority="2" stopIfTrue="1" operator="containsText" text="P">
      <formula>NOT(ISERROR(SEARCH("P",H45)))</formula>
    </cfRule>
    <cfRule type="containsText" dxfId="93" priority="1" stopIfTrue="1" operator="containsText" text="R">
      <formula>NOT(ISERROR(SEARCH("R",H45)))</formula>
    </cfRule>
  </conditionalFormatting>
  <conditionalFormatting sqref="H48:S49">
    <cfRule type="containsText" dxfId="92" priority="23" stopIfTrue="1" operator="containsText" text="R">
      <formula>NOT(ISERROR(SEARCH("R",H48)))</formula>
    </cfRule>
    <cfRule type="containsText" dxfId="91" priority="24" stopIfTrue="1" operator="containsText" text="P">
      <formula>NOT(ISERROR(SEARCH("P",H48)))</formula>
    </cfRule>
  </conditionalFormatting>
  <conditionalFormatting sqref="H52:S53">
    <cfRule type="containsText" dxfId="90" priority="22" stopIfTrue="1" operator="containsText" text="P">
      <formula>NOT(ISERROR(SEARCH("P",H52)))</formula>
    </cfRule>
    <cfRule type="containsText" dxfId="89" priority="21" stopIfTrue="1" operator="containsText" text="R">
      <formula>NOT(ISERROR(SEARCH("R",H52)))</formula>
    </cfRule>
  </conditionalFormatting>
  <conditionalFormatting sqref="H55:S56">
    <cfRule type="containsText" dxfId="88" priority="19" stopIfTrue="1" operator="containsText" text="R">
      <formula>NOT(ISERROR(SEARCH("R",H55)))</formula>
    </cfRule>
    <cfRule type="containsText" dxfId="87" priority="20" stopIfTrue="1" operator="containsText" text="P">
      <formula>NOT(ISERROR(SEARCH("P",H55)))</formula>
    </cfRule>
  </conditionalFormatting>
  <conditionalFormatting sqref="H58:S59">
    <cfRule type="containsText" dxfId="86" priority="10" stopIfTrue="1" operator="containsText" text="P">
      <formula>NOT(ISERROR(SEARCH("P",H58)))</formula>
    </cfRule>
    <cfRule type="containsText" dxfId="85" priority="9" stopIfTrue="1" operator="containsText" text="R">
      <formula>NOT(ISERROR(SEARCH("R",H58)))</formula>
    </cfRule>
  </conditionalFormatting>
  <conditionalFormatting sqref="H61:S62">
    <cfRule type="containsText" dxfId="84" priority="18" stopIfTrue="1" operator="containsText" text="P">
      <formula>NOT(ISERROR(SEARCH("P",H61)))</formula>
    </cfRule>
    <cfRule type="containsText" dxfId="83" priority="17" stopIfTrue="1" operator="containsText" text="R">
      <formula>NOT(ISERROR(SEARCH("R",H61)))</formula>
    </cfRule>
  </conditionalFormatting>
  <conditionalFormatting sqref="H64:S65">
    <cfRule type="containsText" dxfId="82" priority="16" stopIfTrue="1" operator="containsText" text="P">
      <formula>NOT(ISERROR(SEARCH("P",H64)))</formula>
    </cfRule>
    <cfRule type="containsText" dxfId="81" priority="15" stopIfTrue="1" operator="containsText" text="R">
      <formula>NOT(ISERROR(SEARCH("R",H64)))</formula>
    </cfRule>
  </conditionalFormatting>
  <conditionalFormatting sqref="H67:S68">
    <cfRule type="containsText" dxfId="80" priority="14" stopIfTrue="1" operator="containsText" text="P">
      <formula>NOT(ISERROR(SEARCH("P",H67)))</formula>
    </cfRule>
    <cfRule type="containsText" dxfId="79" priority="13" stopIfTrue="1" operator="containsText" text="R">
      <formula>NOT(ISERROR(SEARCH("R",H67)))</formula>
    </cfRule>
  </conditionalFormatting>
  <conditionalFormatting sqref="H70:S71">
    <cfRule type="containsText" dxfId="78" priority="12" stopIfTrue="1" operator="containsText" text="P">
      <formula>NOT(ISERROR(SEARCH("P",H70)))</formula>
    </cfRule>
    <cfRule type="containsText" dxfId="77" priority="11" stopIfTrue="1" operator="containsText" text="R">
      <formula>NOT(ISERROR(SEARCH("R",H70)))</formula>
    </cfRule>
  </conditionalFormatting>
  <conditionalFormatting sqref="H73:S74">
    <cfRule type="containsText" dxfId="76" priority="6" stopIfTrue="1" operator="containsText" text="P">
      <formula>NOT(ISERROR(SEARCH("P",H73)))</formula>
    </cfRule>
    <cfRule type="containsText" dxfId="75" priority="5" stopIfTrue="1" operator="containsText" text="R">
      <formula>NOT(ISERROR(SEARCH("R",H73)))</formula>
    </cfRule>
  </conditionalFormatting>
  <conditionalFormatting sqref="H76:S81">
    <cfRule type="containsText" dxfId="74" priority="7" stopIfTrue="1" operator="containsText" text="R">
      <formula>NOT(ISERROR(SEARCH("R",H76)))</formula>
    </cfRule>
    <cfRule type="containsText" dxfId="73" priority="8" stopIfTrue="1" operator="containsText" text="P">
      <formula>NOT(ISERROR(SEARCH("P",H76)))</formula>
    </cfRule>
  </conditionalFormatting>
  <conditionalFormatting sqref="H83:S84">
    <cfRule type="containsText" dxfId="72" priority="47" stopIfTrue="1" operator="containsText" text="R">
      <formula>NOT(ISERROR(SEARCH("R",H83)))</formula>
    </cfRule>
    <cfRule type="containsText" dxfId="71" priority="48" stopIfTrue="1" operator="containsText" text="P">
      <formula>NOT(ISERROR(SEARCH("P",H83)))</formula>
    </cfRule>
  </conditionalFormatting>
  <conditionalFormatting sqref="H86:S87">
    <cfRule type="containsText" dxfId="70" priority="45" stopIfTrue="1" operator="containsText" text="R">
      <formula>NOT(ISERROR(SEARCH("R",H86)))</formula>
    </cfRule>
    <cfRule type="containsText" dxfId="69" priority="46" stopIfTrue="1" operator="containsText" text="P">
      <formula>NOT(ISERROR(SEARCH("P",H86)))</formula>
    </cfRule>
  </conditionalFormatting>
  <conditionalFormatting sqref="H89:S96">
    <cfRule type="containsText" dxfId="68" priority="43" stopIfTrue="1" operator="containsText" text="R">
      <formula>NOT(ISERROR(SEARCH("R",H89)))</formula>
    </cfRule>
    <cfRule type="containsText" dxfId="67" priority="44" stopIfTrue="1" operator="containsText" text="P">
      <formula>NOT(ISERROR(SEARCH("P",H89)))</formula>
    </cfRule>
  </conditionalFormatting>
  <conditionalFormatting sqref="H98:S113">
    <cfRule type="containsText" dxfId="66" priority="41" stopIfTrue="1" operator="containsText" text="R">
      <formula>NOT(ISERROR(SEARCH("R",H98)))</formula>
    </cfRule>
    <cfRule type="containsText" dxfId="65" priority="42" stopIfTrue="1" operator="containsText" text="P">
      <formula>NOT(ISERROR(SEARCH("P",H98)))</formula>
    </cfRule>
  </conditionalFormatting>
  <pageMargins left="0.7" right="0.7" top="0.75" bottom="0.75" header="0.3" footer="0.3"/>
  <pageSetup scale="26" orientation="portrait" r:id="rId1"/>
  <rowBreaks count="1" manualBreakCount="1">
    <brk id="11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B1:AJ81"/>
  <sheetViews>
    <sheetView showGridLines="0" view="pageBreakPreview" zoomScale="60" zoomScaleNormal="77" zoomScalePageLayoutView="85" workbookViewId="0">
      <selection activeCell="A72" sqref="A72:XFD81"/>
    </sheetView>
  </sheetViews>
  <sheetFormatPr baseColWidth="10" defaultColWidth="11.42578125" defaultRowHeight="12.75" x14ac:dyDescent="0.2"/>
  <cols>
    <col min="1" max="1" width="2.28515625" style="44" customWidth="1"/>
    <col min="2" max="5" width="10.7109375" style="44" customWidth="1"/>
    <col min="6" max="6" width="7.7109375" style="44" customWidth="1"/>
    <col min="7" max="7" width="13.42578125" style="44" customWidth="1"/>
    <col min="8" max="8" width="19" style="7" customWidth="1"/>
    <col min="9" max="9" width="28.28515625" style="7" customWidth="1"/>
    <col min="10" max="33" width="4.7109375" style="44" customWidth="1"/>
    <col min="34" max="34" width="7.140625" style="44" customWidth="1"/>
    <col min="35" max="35" width="4.7109375" style="44" customWidth="1"/>
    <col min="36" max="36" width="17.140625" style="73" customWidth="1"/>
    <col min="37" max="39" width="2.7109375" style="44" customWidth="1"/>
    <col min="40" max="16384" width="11.42578125" style="44"/>
  </cols>
  <sheetData>
    <row r="1" spans="2:36" ht="80.25" customHeight="1" x14ac:dyDescent="0.2">
      <c r="B1" s="380"/>
      <c r="C1" s="380"/>
      <c r="D1" s="380"/>
      <c r="E1" s="380"/>
      <c r="F1" s="380"/>
      <c r="G1" s="380"/>
      <c r="H1" s="381" t="s">
        <v>136</v>
      </c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3"/>
      <c r="Z1" s="384">
        <v>0</v>
      </c>
      <c r="AA1" s="385"/>
      <c r="AB1" s="385"/>
      <c r="AC1" s="385"/>
      <c r="AD1" s="385"/>
      <c r="AE1" s="385"/>
      <c r="AF1" s="386"/>
      <c r="AG1" s="384" t="s">
        <v>57</v>
      </c>
      <c r="AH1" s="385"/>
      <c r="AI1" s="385"/>
      <c r="AJ1" s="386"/>
    </row>
    <row r="2" spans="2:36" ht="5.0999999999999996" customHeight="1" x14ac:dyDescent="0.2">
      <c r="B2" s="45"/>
      <c r="C2" s="45"/>
      <c r="D2" s="45"/>
      <c r="E2" s="45"/>
      <c r="F2" s="45"/>
      <c r="G2" s="45"/>
      <c r="H2" s="74"/>
      <c r="I2" s="8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2:36" ht="37.5" customHeight="1" x14ac:dyDescent="0.2">
      <c r="B3" s="373" t="s">
        <v>90</v>
      </c>
      <c r="C3" s="373"/>
      <c r="D3" s="373"/>
      <c r="E3" s="373"/>
      <c r="F3" s="373"/>
      <c r="G3" s="42" t="s">
        <v>0</v>
      </c>
      <c r="H3" s="387" t="s">
        <v>42</v>
      </c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9"/>
      <c r="U3" s="373" t="s">
        <v>1</v>
      </c>
      <c r="V3" s="373"/>
      <c r="W3" s="373"/>
      <c r="X3" s="373"/>
      <c r="Y3" s="373"/>
      <c r="Z3" s="373" t="s">
        <v>2</v>
      </c>
      <c r="AA3" s="373"/>
      <c r="AB3" s="373"/>
      <c r="AC3" s="373"/>
      <c r="AD3" s="373"/>
      <c r="AE3" s="373"/>
      <c r="AF3" s="387" t="s">
        <v>3</v>
      </c>
      <c r="AG3" s="388"/>
      <c r="AH3" s="388"/>
      <c r="AI3" s="388"/>
      <c r="AJ3" s="389"/>
    </row>
    <row r="4" spans="2:36" s="49" customFormat="1" ht="48.75" customHeight="1" x14ac:dyDescent="0.2">
      <c r="B4" s="360" t="s">
        <v>46</v>
      </c>
      <c r="C4" s="361"/>
      <c r="D4" s="361"/>
      <c r="E4" s="361"/>
      <c r="F4" s="362"/>
      <c r="G4" s="48" t="s">
        <v>4</v>
      </c>
      <c r="H4" s="360" t="s">
        <v>41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2"/>
      <c r="U4" s="363" t="s">
        <v>107</v>
      </c>
      <c r="V4" s="364"/>
      <c r="W4" s="364"/>
      <c r="X4" s="364"/>
      <c r="Y4" s="365"/>
      <c r="Z4" s="366">
        <v>1</v>
      </c>
      <c r="AA4" s="366"/>
      <c r="AB4" s="366"/>
      <c r="AC4" s="366"/>
      <c r="AD4" s="366"/>
      <c r="AE4" s="366"/>
      <c r="AF4" s="363" t="s">
        <v>137</v>
      </c>
      <c r="AG4" s="364"/>
      <c r="AH4" s="364"/>
      <c r="AI4" s="364"/>
      <c r="AJ4" s="365"/>
    </row>
    <row r="5" spans="2:36" s="49" customFormat="1" ht="5.0999999999999996" customHeight="1" x14ac:dyDescent="0.2">
      <c r="B5" s="1"/>
      <c r="C5" s="1"/>
      <c r="D5" s="1"/>
      <c r="E5" s="1"/>
      <c r="F5" s="1"/>
      <c r="G5" s="1"/>
      <c r="H5" s="75"/>
      <c r="I5" s="7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J5" s="50"/>
    </row>
    <row r="6" spans="2:36" x14ac:dyDescent="0.2">
      <c r="B6" s="367" t="s">
        <v>5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9"/>
    </row>
    <row r="7" spans="2:36" ht="33.75" customHeight="1" x14ac:dyDescent="0.2">
      <c r="B7" s="370" t="s">
        <v>66</v>
      </c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2"/>
    </row>
    <row r="8" spans="2:36" x14ac:dyDescent="0.2">
      <c r="B8" s="373" t="s">
        <v>6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</row>
    <row r="9" spans="2:36" ht="5.0999999999999996" customHeight="1" x14ac:dyDescent="0.2">
      <c r="B9" s="370" t="s">
        <v>65</v>
      </c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71"/>
      <c r="AJ9" s="372"/>
    </row>
    <row r="10" spans="2:36" ht="11.25" customHeight="1" x14ac:dyDescent="0.2">
      <c r="B10" s="374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6"/>
    </row>
    <row r="11" spans="2:36" ht="3.75" customHeight="1" x14ac:dyDescent="0.2">
      <c r="B11" s="374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6"/>
    </row>
    <row r="12" spans="2:36" ht="5.0999999999999996" customHeight="1" x14ac:dyDescent="0.2">
      <c r="B12" s="377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9"/>
    </row>
    <row r="13" spans="2:36" ht="15.75" x14ac:dyDescent="0.2">
      <c r="B13" s="328" t="s">
        <v>7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30"/>
    </row>
    <row r="14" spans="2:36" x14ac:dyDescent="0.2">
      <c r="B14" s="331" t="s">
        <v>8</v>
      </c>
      <c r="C14" s="332"/>
      <c r="D14" s="332"/>
      <c r="E14" s="332"/>
      <c r="F14" s="332"/>
      <c r="G14" s="333"/>
      <c r="H14" s="358" t="s">
        <v>50</v>
      </c>
      <c r="I14" s="358" t="s">
        <v>9</v>
      </c>
      <c r="J14" s="340" t="s">
        <v>10</v>
      </c>
      <c r="K14" s="341"/>
      <c r="L14" s="341"/>
      <c r="M14" s="341"/>
      <c r="N14" s="341"/>
      <c r="O14" s="342"/>
      <c r="P14" s="340" t="s">
        <v>11</v>
      </c>
      <c r="Q14" s="341"/>
      <c r="R14" s="341"/>
      <c r="S14" s="341"/>
      <c r="T14" s="341"/>
      <c r="U14" s="342"/>
      <c r="V14" s="340" t="s">
        <v>12</v>
      </c>
      <c r="W14" s="341"/>
      <c r="X14" s="341"/>
      <c r="Y14" s="341"/>
      <c r="Z14" s="341"/>
      <c r="AA14" s="342"/>
      <c r="AB14" s="340" t="s">
        <v>13</v>
      </c>
      <c r="AC14" s="341"/>
      <c r="AD14" s="341"/>
      <c r="AE14" s="341"/>
      <c r="AF14" s="341"/>
      <c r="AG14" s="342"/>
      <c r="AH14" s="343" t="s">
        <v>14</v>
      </c>
      <c r="AI14" s="344"/>
      <c r="AJ14" s="345"/>
    </row>
    <row r="15" spans="2:36" x14ac:dyDescent="0.2">
      <c r="B15" s="334"/>
      <c r="C15" s="335"/>
      <c r="D15" s="335"/>
      <c r="E15" s="335"/>
      <c r="F15" s="335"/>
      <c r="G15" s="336"/>
      <c r="H15" s="359"/>
      <c r="I15" s="359"/>
      <c r="J15" s="349" t="s">
        <v>15</v>
      </c>
      <c r="K15" s="350"/>
      <c r="L15" s="350" t="s">
        <v>16</v>
      </c>
      <c r="M15" s="350"/>
      <c r="N15" s="350" t="s">
        <v>17</v>
      </c>
      <c r="O15" s="351"/>
      <c r="P15" s="349" t="s">
        <v>18</v>
      </c>
      <c r="Q15" s="350"/>
      <c r="R15" s="350" t="s">
        <v>19</v>
      </c>
      <c r="S15" s="350"/>
      <c r="T15" s="350" t="s">
        <v>20</v>
      </c>
      <c r="U15" s="351"/>
      <c r="V15" s="349" t="s">
        <v>21</v>
      </c>
      <c r="W15" s="350"/>
      <c r="X15" s="350" t="s">
        <v>22</v>
      </c>
      <c r="Y15" s="350"/>
      <c r="Z15" s="350" t="s">
        <v>23</v>
      </c>
      <c r="AA15" s="351"/>
      <c r="AB15" s="349" t="s">
        <v>24</v>
      </c>
      <c r="AC15" s="350"/>
      <c r="AD15" s="350" t="s">
        <v>25</v>
      </c>
      <c r="AE15" s="350"/>
      <c r="AF15" s="350" t="s">
        <v>26</v>
      </c>
      <c r="AG15" s="351"/>
      <c r="AH15" s="346"/>
      <c r="AI15" s="347"/>
      <c r="AJ15" s="348"/>
    </row>
    <row r="16" spans="2:36" ht="13.5" thickBot="1" x14ac:dyDescent="0.25">
      <c r="B16" s="334"/>
      <c r="C16" s="335"/>
      <c r="D16" s="335"/>
      <c r="E16" s="335"/>
      <c r="F16" s="335"/>
      <c r="G16" s="336"/>
      <c r="H16" s="359"/>
      <c r="I16" s="359"/>
      <c r="J16" s="19" t="s">
        <v>27</v>
      </c>
      <c r="K16" s="20" t="s">
        <v>28</v>
      </c>
      <c r="L16" s="20" t="s">
        <v>27</v>
      </c>
      <c r="M16" s="20" t="s">
        <v>28</v>
      </c>
      <c r="N16" s="20" t="s">
        <v>27</v>
      </c>
      <c r="O16" s="21" t="s">
        <v>28</v>
      </c>
      <c r="P16" s="19" t="s">
        <v>27</v>
      </c>
      <c r="Q16" s="20" t="s">
        <v>28</v>
      </c>
      <c r="R16" s="20" t="s">
        <v>27</v>
      </c>
      <c r="S16" s="20" t="s">
        <v>28</v>
      </c>
      <c r="T16" s="20" t="s">
        <v>27</v>
      </c>
      <c r="U16" s="21" t="s">
        <v>28</v>
      </c>
      <c r="V16" s="19" t="s">
        <v>27</v>
      </c>
      <c r="W16" s="20" t="s">
        <v>28</v>
      </c>
      <c r="X16" s="20" t="s">
        <v>27</v>
      </c>
      <c r="Y16" s="20" t="s">
        <v>28</v>
      </c>
      <c r="Z16" s="20" t="s">
        <v>27</v>
      </c>
      <c r="AA16" s="21" t="s">
        <v>28</v>
      </c>
      <c r="AB16" s="19" t="s">
        <v>27</v>
      </c>
      <c r="AC16" s="20" t="s">
        <v>28</v>
      </c>
      <c r="AD16" s="20" t="s">
        <v>27</v>
      </c>
      <c r="AE16" s="20" t="s">
        <v>28</v>
      </c>
      <c r="AF16" s="20" t="s">
        <v>27</v>
      </c>
      <c r="AG16" s="21" t="s">
        <v>28</v>
      </c>
      <c r="AH16" s="22" t="s">
        <v>27</v>
      </c>
      <c r="AI16" s="23" t="s">
        <v>28</v>
      </c>
      <c r="AJ16" s="24" t="s">
        <v>29</v>
      </c>
    </row>
    <row r="17" spans="2:36" ht="23.25" customHeight="1" x14ac:dyDescent="0.2">
      <c r="B17" s="390" t="s">
        <v>67</v>
      </c>
      <c r="C17" s="391"/>
      <c r="D17" s="391"/>
      <c r="E17" s="391"/>
      <c r="F17" s="391"/>
      <c r="G17" s="392"/>
      <c r="H17" s="26"/>
      <c r="I17" s="27"/>
      <c r="J17" s="28"/>
      <c r="K17" s="29"/>
      <c r="L17" s="29"/>
      <c r="M17" s="29"/>
      <c r="N17" s="29"/>
      <c r="O17" s="30"/>
      <c r="P17" s="5"/>
      <c r="Q17" s="32"/>
      <c r="R17" s="32"/>
      <c r="S17" s="32"/>
      <c r="T17" s="32"/>
      <c r="U17" s="33"/>
      <c r="V17" s="31"/>
      <c r="W17" s="32"/>
      <c r="X17" s="32"/>
      <c r="Y17" s="32"/>
      <c r="Z17" s="32"/>
      <c r="AA17" s="32"/>
      <c r="AB17" s="31"/>
      <c r="AC17" s="32"/>
      <c r="AD17" s="32"/>
      <c r="AE17" s="32"/>
      <c r="AF17" s="32"/>
      <c r="AG17" s="33"/>
      <c r="AH17" s="51"/>
      <c r="AI17" s="52"/>
      <c r="AJ17" s="53"/>
    </row>
    <row r="18" spans="2:36" ht="23.25" customHeight="1" x14ac:dyDescent="0.2">
      <c r="B18" s="355" t="s">
        <v>55</v>
      </c>
      <c r="C18" s="356"/>
      <c r="D18" s="356"/>
      <c r="E18" s="356"/>
      <c r="F18" s="356"/>
      <c r="G18" s="357"/>
      <c r="H18" s="15" t="s">
        <v>58</v>
      </c>
      <c r="I18" s="12" t="s">
        <v>130</v>
      </c>
      <c r="J18" s="87" t="s">
        <v>27</v>
      </c>
      <c r="K18" s="88"/>
      <c r="L18" s="88"/>
      <c r="M18" s="89"/>
      <c r="N18" s="89"/>
      <c r="O18" s="90"/>
      <c r="P18" s="91"/>
      <c r="Q18" s="88"/>
      <c r="R18" s="88"/>
      <c r="S18" s="88"/>
      <c r="T18" s="88"/>
      <c r="U18" s="92"/>
      <c r="V18" s="87"/>
      <c r="W18" s="88"/>
      <c r="X18" s="88"/>
      <c r="Y18" s="88"/>
      <c r="Z18" s="89"/>
      <c r="AA18" s="88"/>
      <c r="AB18" s="87"/>
      <c r="AC18" s="88"/>
      <c r="AD18" s="88"/>
      <c r="AE18" s="88"/>
      <c r="AF18" s="89"/>
      <c r="AG18" s="92"/>
      <c r="AH18" s="54">
        <f>COUNTIF(J18:AG18,"P")</f>
        <v>1</v>
      </c>
      <c r="AI18" s="55">
        <f>COUNTIF(J18:AG18,"E")</f>
        <v>0</v>
      </c>
      <c r="AJ18" s="56">
        <f t="shared" ref="AJ18:AJ27" si="0">AI18/AH18</f>
        <v>0</v>
      </c>
    </row>
    <row r="19" spans="2:36" ht="23.25" customHeight="1" x14ac:dyDescent="0.2">
      <c r="B19" s="396" t="s">
        <v>84</v>
      </c>
      <c r="C19" s="397"/>
      <c r="D19" s="397"/>
      <c r="E19" s="397"/>
      <c r="F19" s="397"/>
      <c r="G19" s="398"/>
      <c r="H19" s="13" t="s">
        <v>59</v>
      </c>
      <c r="I19" s="12" t="s">
        <v>130</v>
      </c>
      <c r="J19" s="91"/>
      <c r="K19" s="89"/>
      <c r="L19" s="89" t="s">
        <v>27</v>
      </c>
      <c r="M19" s="89"/>
      <c r="N19" s="89"/>
      <c r="O19" s="89"/>
      <c r="P19" s="91" t="s">
        <v>27</v>
      </c>
      <c r="Q19" s="89"/>
      <c r="R19" s="89"/>
      <c r="S19" s="89"/>
      <c r="T19" s="91" t="s">
        <v>27</v>
      </c>
      <c r="U19" s="92"/>
      <c r="V19" s="89"/>
      <c r="W19" s="89"/>
      <c r="X19" s="89" t="s">
        <v>27</v>
      </c>
      <c r="Y19" s="89"/>
      <c r="Z19" s="89"/>
      <c r="AA19" s="93"/>
      <c r="AB19" s="94" t="s">
        <v>27</v>
      </c>
      <c r="AC19" s="89"/>
      <c r="AD19" s="89"/>
      <c r="AE19" s="89"/>
      <c r="AF19" s="89" t="s">
        <v>27</v>
      </c>
      <c r="AG19" s="92"/>
      <c r="AH19" s="54">
        <f>COUNTIF(J19:AG19,"P")</f>
        <v>6</v>
      </c>
      <c r="AI19" s="55">
        <f>COUNTIF(J19:AG19,"E")</f>
        <v>0</v>
      </c>
      <c r="AJ19" s="56">
        <f t="shared" si="0"/>
        <v>0</v>
      </c>
    </row>
    <row r="20" spans="2:36" ht="23.25" customHeight="1" x14ac:dyDescent="0.2">
      <c r="B20" s="352" t="s">
        <v>68</v>
      </c>
      <c r="C20" s="353"/>
      <c r="D20" s="353"/>
      <c r="E20" s="353"/>
      <c r="F20" s="353"/>
      <c r="G20" s="354"/>
      <c r="H20" s="13" t="s">
        <v>59</v>
      </c>
      <c r="I20" s="11" t="s">
        <v>131</v>
      </c>
      <c r="J20" s="91" t="s">
        <v>27</v>
      </c>
      <c r="K20" s="89"/>
      <c r="L20" s="89"/>
      <c r="M20" s="89"/>
      <c r="N20" s="89"/>
      <c r="O20" s="92"/>
      <c r="P20" s="91"/>
      <c r="Q20" s="89"/>
      <c r="R20" s="89"/>
      <c r="S20" s="89"/>
      <c r="T20" s="89"/>
      <c r="U20" s="92"/>
      <c r="V20" s="91"/>
      <c r="W20" s="89"/>
      <c r="X20" s="89"/>
      <c r="Y20" s="89"/>
      <c r="Z20" s="89"/>
      <c r="AA20" s="92"/>
      <c r="AB20" s="91"/>
      <c r="AC20" s="89"/>
      <c r="AD20" s="89"/>
      <c r="AE20" s="89"/>
      <c r="AF20" s="89"/>
      <c r="AG20" s="92"/>
      <c r="AH20" s="57">
        <f t="shared" ref="AH20:AH27" si="1">COUNTIF(J20:AG20,"P")</f>
        <v>1</v>
      </c>
      <c r="AI20" s="58">
        <f t="shared" ref="AI20:AI27" si="2">COUNTIF(J20:AG20,"E")</f>
        <v>0</v>
      </c>
      <c r="AJ20" s="56">
        <f t="shared" si="0"/>
        <v>0</v>
      </c>
    </row>
    <row r="21" spans="2:36" ht="27.75" customHeight="1" x14ac:dyDescent="0.2">
      <c r="B21" s="352" t="s">
        <v>88</v>
      </c>
      <c r="C21" s="353"/>
      <c r="D21" s="353"/>
      <c r="E21" s="353"/>
      <c r="F21" s="353"/>
      <c r="G21" s="354"/>
      <c r="H21" s="13" t="s">
        <v>59</v>
      </c>
      <c r="I21" s="11" t="s">
        <v>99</v>
      </c>
      <c r="J21" s="91" t="s">
        <v>27</v>
      </c>
      <c r="K21" s="89"/>
      <c r="L21" s="89"/>
      <c r="M21" s="89"/>
      <c r="N21" s="89"/>
      <c r="O21" s="92"/>
      <c r="P21" s="91"/>
      <c r="Q21" s="89"/>
      <c r="R21" s="89"/>
      <c r="S21" s="89"/>
      <c r="T21" s="89"/>
      <c r="U21" s="92"/>
      <c r="V21" s="91"/>
      <c r="W21" s="89"/>
      <c r="X21" s="89"/>
      <c r="Y21" s="89"/>
      <c r="Z21" s="89"/>
      <c r="AA21" s="92"/>
      <c r="AB21" s="89"/>
      <c r="AC21" s="89"/>
      <c r="AD21" s="89"/>
      <c r="AE21" s="89"/>
      <c r="AF21" s="89"/>
      <c r="AG21" s="92"/>
      <c r="AH21" s="57">
        <f t="shared" si="1"/>
        <v>1</v>
      </c>
      <c r="AI21" s="58">
        <f t="shared" si="2"/>
        <v>0</v>
      </c>
      <c r="AJ21" s="56">
        <f t="shared" si="0"/>
        <v>0</v>
      </c>
    </row>
    <row r="22" spans="2:36" ht="27.75" customHeight="1" x14ac:dyDescent="0.2">
      <c r="B22" s="352" t="s">
        <v>56</v>
      </c>
      <c r="C22" s="353"/>
      <c r="D22" s="353"/>
      <c r="E22" s="353"/>
      <c r="F22" s="353"/>
      <c r="G22" s="354"/>
      <c r="H22" s="13" t="s">
        <v>58</v>
      </c>
      <c r="I22" s="11" t="s">
        <v>100</v>
      </c>
      <c r="J22" s="91" t="s">
        <v>27</v>
      </c>
      <c r="K22" s="89"/>
      <c r="L22" s="89" t="s">
        <v>27</v>
      </c>
      <c r="M22" s="89"/>
      <c r="N22" s="89" t="s">
        <v>27</v>
      </c>
      <c r="O22" s="92"/>
      <c r="P22" s="91" t="s">
        <v>27</v>
      </c>
      <c r="Q22" s="89"/>
      <c r="R22" s="89" t="s">
        <v>27</v>
      </c>
      <c r="S22" s="89"/>
      <c r="T22" s="89" t="s">
        <v>27</v>
      </c>
      <c r="U22" s="92"/>
      <c r="V22" s="91" t="s">
        <v>27</v>
      </c>
      <c r="W22" s="89"/>
      <c r="X22" s="89" t="s">
        <v>27</v>
      </c>
      <c r="Y22" s="89"/>
      <c r="Z22" s="89" t="s">
        <v>27</v>
      </c>
      <c r="AA22" s="92"/>
      <c r="AB22" s="89" t="s">
        <v>27</v>
      </c>
      <c r="AC22" s="89"/>
      <c r="AD22" s="89" t="s">
        <v>27</v>
      </c>
      <c r="AE22" s="89"/>
      <c r="AF22" s="89" t="s">
        <v>27</v>
      </c>
      <c r="AG22" s="92"/>
      <c r="AH22" s="57">
        <f t="shared" si="1"/>
        <v>12</v>
      </c>
      <c r="AI22" s="58">
        <f t="shared" si="2"/>
        <v>0</v>
      </c>
      <c r="AJ22" s="56">
        <f t="shared" si="0"/>
        <v>0</v>
      </c>
    </row>
    <row r="23" spans="2:36" ht="27.75" customHeight="1" x14ac:dyDescent="0.2">
      <c r="B23" s="352" t="s">
        <v>83</v>
      </c>
      <c r="C23" s="353"/>
      <c r="D23" s="353"/>
      <c r="E23" s="353"/>
      <c r="F23" s="353"/>
      <c r="G23" s="354"/>
      <c r="H23" s="13" t="s">
        <v>58</v>
      </c>
      <c r="I23" s="11" t="s">
        <v>132</v>
      </c>
      <c r="J23" s="91" t="s">
        <v>27</v>
      </c>
      <c r="K23" s="89"/>
      <c r="L23" s="89" t="s">
        <v>27</v>
      </c>
      <c r="M23" s="89"/>
      <c r="N23" s="89" t="s">
        <v>27</v>
      </c>
      <c r="O23" s="92"/>
      <c r="P23" s="91" t="s">
        <v>27</v>
      </c>
      <c r="Q23" s="89"/>
      <c r="R23" s="89" t="s">
        <v>27</v>
      </c>
      <c r="S23" s="89"/>
      <c r="T23" s="89" t="s">
        <v>27</v>
      </c>
      <c r="U23" s="92"/>
      <c r="V23" s="91" t="s">
        <v>27</v>
      </c>
      <c r="W23" s="89"/>
      <c r="X23" s="89" t="s">
        <v>27</v>
      </c>
      <c r="Y23" s="89"/>
      <c r="Z23" s="89" t="s">
        <v>27</v>
      </c>
      <c r="AA23" s="92"/>
      <c r="AB23" s="91" t="s">
        <v>27</v>
      </c>
      <c r="AC23" s="89"/>
      <c r="AD23" s="89" t="s">
        <v>27</v>
      </c>
      <c r="AE23" s="89"/>
      <c r="AF23" s="89" t="s">
        <v>27</v>
      </c>
      <c r="AG23" s="92"/>
      <c r="AH23" s="57">
        <f t="shared" si="1"/>
        <v>12</v>
      </c>
      <c r="AI23" s="58">
        <f t="shared" si="2"/>
        <v>0</v>
      </c>
      <c r="AJ23" s="56">
        <f t="shared" si="0"/>
        <v>0</v>
      </c>
    </row>
    <row r="24" spans="2:36" ht="27.75" customHeight="1" x14ac:dyDescent="0.2">
      <c r="B24" s="352" t="s">
        <v>81</v>
      </c>
      <c r="C24" s="353"/>
      <c r="D24" s="353"/>
      <c r="E24" s="353"/>
      <c r="F24" s="353"/>
      <c r="G24" s="354"/>
      <c r="H24" s="13" t="s">
        <v>58</v>
      </c>
      <c r="I24" s="11" t="s">
        <v>132</v>
      </c>
      <c r="J24" s="91"/>
      <c r="K24" s="89"/>
      <c r="L24" s="89"/>
      <c r="M24" s="89"/>
      <c r="N24" s="89"/>
      <c r="O24" s="92"/>
      <c r="P24" s="91"/>
      <c r="Q24" s="89"/>
      <c r="R24" s="89"/>
      <c r="S24" s="89"/>
      <c r="T24" s="89"/>
      <c r="U24" s="92"/>
      <c r="V24" s="91"/>
      <c r="W24" s="89"/>
      <c r="X24" s="89"/>
      <c r="Y24" s="89"/>
      <c r="Z24" s="89"/>
      <c r="AA24" s="92"/>
      <c r="AB24" s="91"/>
      <c r="AC24" s="89"/>
      <c r="AD24" s="89"/>
      <c r="AE24" s="89"/>
      <c r="AF24" s="89" t="s">
        <v>27</v>
      </c>
      <c r="AG24" s="92"/>
      <c r="AH24" s="57">
        <f>COUNTIF(J24:AG24,"P")</f>
        <v>1</v>
      </c>
      <c r="AI24" s="58">
        <f>COUNTIF(J24:AG24,"E")</f>
        <v>0</v>
      </c>
      <c r="AJ24" s="56">
        <f>AI24/AH24</f>
        <v>0</v>
      </c>
    </row>
    <row r="25" spans="2:36" ht="27.75" customHeight="1" x14ac:dyDescent="0.2">
      <c r="B25" s="352" t="s">
        <v>91</v>
      </c>
      <c r="C25" s="353"/>
      <c r="D25" s="353"/>
      <c r="E25" s="353"/>
      <c r="F25" s="353"/>
      <c r="G25" s="354"/>
      <c r="H25" s="13" t="s">
        <v>59</v>
      </c>
      <c r="I25" s="11" t="s">
        <v>53</v>
      </c>
      <c r="J25" s="91"/>
      <c r="K25" s="89"/>
      <c r="L25" s="89"/>
      <c r="M25" s="89"/>
      <c r="N25" s="89" t="s">
        <v>27</v>
      </c>
      <c r="O25" s="92"/>
      <c r="P25" s="91"/>
      <c r="Q25" s="89"/>
      <c r="R25" s="89"/>
      <c r="S25" s="89"/>
      <c r="T25" s="89"/>
      <c r="U25" s="92"/>
      <c r="V25" s="91"/>
      <c r="W25" s="89"/>
      <c r="X25" s="89"/>
      <c r="Y25" s="89"/>
      <c r="Z25" s="89"/>
      <c r="AA25" s="92"/>
      <c r="AB25" s="91"/>
      <c r="AC25" s="89"/>
      <c r="AD25" s="89"/>
      <c r="AE25" s="89"/>
      <c r="AF25" s="89"/>
      <c r="AG25" s="92"/>
      <c r="AH25" s="57">
        <f t="shared" si="1"/>
        <v>1</v>
      </c>
      <c r="AI25" s="58">
        <f t="shared" si="2"/>
        <v>0</v>
      </c>
      <c r="AJ25" s="56">
        <f t="shared" si="0"/>
        <v>0</v>
      </c>
    </row>
    <row r="26" spans="2:36" ht="23.25" customHeight="1" x14ac:dyDescent="0.2">
      <c r="B26" s="399" t="s">
        <v>69</v>
      </c>
      <c r="C26" s="400"/>
      <c r="D26" s="400"/>
      <c r="E26" s="400"/>
      <c r="F26" s="400"/>
      <c r="G26" s="401"/>
      <c r="H26" s="13" t="s">
        <v>58</v>
      </c>
      <c r="I26" s="11" t="s">
        <v>70</v>
      </c>
      <c r="J26" s="91"/>
      <c r="K26" s="89"/>
      <c r="L26" s="89"/>
      <c r="M26" s="89"/>
      <c r="N26" s="89"/>
      <c r="O26" s="92"/>
      <c r="P26" s="91"/>
      <c r="Q26" s="89"/>
      <c r="R26" s="89"/>
      <c r="S26" s="89"/>
      <c r="T26" s="89"/>
      <c r="U26" s="92"/>
      <c r="V26" s="91"/>
      <c r="W26" s="89"/>
      <c r="X26" s="89"/>
      <c r="Y26" s="89"/>
      <c r="Z26" s="89"/>
      <c r="AA26" s="92"/>
      <c r="AB26" s="91"/>
      <c r="AC26" s="89"/>
      <c r="AD26" s="89" t="s">
        <v>27</v>
      </c>
      <c r="AE26" s="89"/>
      <c r="AF26" s="89"/>
      <c r="AG26" s="92"/>
      <c r="AH26" s="57">
        <f t="shared" si="1"/>
        <v>1</v>
      </c>
      <c r="AI26" s="58">
        <f t="shared" si="2"/>
        <v>0</v>
      </c>
      <c r="AJ26" s="56">
        <f t="shared" si="0"/>
        <v>0</v>
      </c>
    </row>
    <row r="27" spans="2:36" ht="23.25" customHeight="1" thickBot="1" x14ac:dyDescent="0.25">
      <c r="B27" s="402" t="s">
        <v>92</v>
      </c>
      <c r="C27" s="403"/>
      <c r="D27" s="403"/>
      <c r="E27" s="403"/>
      <c r="F27" s="403"/>
      <c r="G27" s="404"/>
      <c r="H27" s="34" t="s">
        <v>58</v>
      </c>
      <c r="I27" s="35" t="s">
        <v>53</v>
      </c>
      <c r="J27" s="95" t="s">
        <v>27</v>
      </c>
      <c r="K27" s="96"/>
      <c r="L27" s="96"/>
      <c r="M27" s="96"/>
      <c r="N27" s="96"/>
      <c r="O27" s="97"/>
      <c r="P27" s="95"/>
      <c r="Q27" s="96"/>
      <c r="R27" s="96"/>
      <c r="S27" s="96"/>
      <c r="T27" s="96"/>
      <c r="U27" s="96"/>
      <c r="V27" s="95"/>
      <c r="W27" s="96"/>
      <c r="X27" s="96"/>
      <c r="Y27" s="96"/>
      <c r="Z27" s="96"/>
      <c r="AA27" s="97"/>
      <c r="AB27" s="98"/>
      <c r="AC27" s="96"/>
      <c r="AD27" s="96"/>
      <c r="AE27" s="96"/>
      <c r="AF27" s="96"/>
      <c r="AG27" s="97"/>
      <c r="AH27" s="59">
        <f t="shared" si="1"/>
        <v>1</v>
      </c>
      <c r="AI27" s="60">
        <f t="shared" si="2"/>
        <v>0</v>
      </c>
      <c r="AJ27" s="61">
        <f t="shared" si="0"/>
        <v>0</v>
      </c>
    </row>
    <row r="28" spans="2:36" ht="12.75" customHeight="1" thickBot="1" x14ac:dyDescent="0.25">
      <c r="B28" s="62"/>
      <c r="C28" s="62"/>
      <c r="D28" s="62"/>
      <c r="E28" s="62"/>
      <c r="F28" s="62"/>
      <c r="G28" s="62"/>
      <c r="H28" s="36"/>
      <c r="I28" s="25"/>
      <c r="J28" s="99"/>
      <c r="K28" s="100"/>
      <c r="L28" s="100"/>
      <c r="M28" s="100"/>
      <c r="N28" s="100"/>
      <c r="O28" s="101"/>
      <c r="P28" s="99"/>
      <c r="Q28" s="100"/>
      <c r="R28" s="100"/>
      <c r="S28" s="100"/>
      <c r="T28" s="100"/>
      <c r="U28" s="100"/>
      <c r="V28" s="99"/>
      <c r="W28" s="100"/>
      <c r="X28" s="100"/>
      <c r="Y28" s="100"/>
      <c r="Z28" s="100"/>
      <c r="AA28" s="101"/>
      <c r="AB28" s="102"/>
      <c r="AC28" s="100"/>
      <c r="AD28" s="100"/>
      <c r="AE28" s="100"/>
      <c r="AF28" s="100"/>
      <c r="AG28" s="101"/>
      <c r="AH28" s="40">
        <f>SUM(AH18:AH27)</f>
        <v>37</v>
      </c>
      <c r="AI28" s="40">
        <f>SUM(AI18:AI27)</f>
        <v>0</v>
      </c>
      <c r="AJ28" s="41">
        <f>+AI28/AH28</f>
        <v>0</v>
      </c>
    </row>
    <row r="29" spans="2:36" ht="23.25" customHeight="1" x14ac:dyDescent="0.2">
      <c r="B29" s="405" t="s">
        <v>71</v>
      </c>
      <c r="C29" s="406"/>
      <c r="D29" s="406"/>
      <c r="E29" s="406"/>
      <c r="F29" s="406"/>
      <c r="G29" s="407"/>
      <c r="H29" s="76"/>
      <c r="I29" s="37"/>
      <c r="J29" s="103"/>
      <c r="K29" s="104"/>
      <c r="L29" s="104"/>
      <c r="M29" s="104"/>
      <c r="N29" s="104"/>
      <c r="O29" s="105"/>
      <c r="P29" s="103"/>
      <c r="Q29" s="104"/>
      <c r="R29" s="104"/>
      <c r="S29" s="104"/>
      <c r="T29" s="104"/>
      <c r="U29" s="104"/>
      <c r="V29" s="103"/>
      <c r="W29" s="104"/>
      <c r="X29" s="104"/>
      <c r="Y29" s="104"/>
      <c r="Z29" s="104"/>
      <c r="AA29" s="105"/>
      <c r="AB29" s="106"/>
      <c r="AC29" s="104"/>
      <c r="AD29" s="104"/>
      <c r="AE29" s="104"/>
      <c r="AF29" s="104"/>
      <c r="AG29" s="105"/>
      <c r="AH29" s="51"/>
      <c r="AI29" s="52"/>
      <c r="AJ29" s="63"/>
    </row>
    <row r="30" spans="2:36" ht="23.25" customHeight="1" x14ac:dyDescent="0.2">
      <c r="B30" s="411" t="s">
        <v>129</v>
      </c>
      <c r="C30" s="412"/>
      <c r="D30" s="412"/>
      <c r="E30" s="412"/>
      <c r="F30" s="412"/>
      <c r="G30" s="413"/>
      <c r="H30" s="14" t="s">
        <v>61</v>
      </c>
      <c r="I30" s="11" t="s">
        <v>101</v>
      </c>
      <c r="J30" s="94" t="s">
        <v>27</v>
      </c>
      <c r="K30" s="107"/>
      <c r="L30" s="107" t="s">
        <v>27</v>
      </c>
      <c r="M30" s="107"/>
      <c r="N30" s="107" t="s">
        <v>27</v>
      </c>
      <c r="O30" s="108"/>
      <c r="P30" s="94" t="s">
        <v>27</v>
      </c>
      <c r="Q30" s="107"/>
      <c r="R30" s="107" t="s">
        <v>27</v>
      </c>
      <c r="S30" s="107"/>
      <c r="T30" s="107" t="s">
        <v>27</v>
      </c>
      <c r="U30" s="107"/>
      <c r="V30" s="94" t="s">
        <v>27</v>
      </c>
      <c r="W30" s="107"/>
      <c r="X30" s="107" t="s">
        <v>27</v>
      </c>
      <c r="Y30" s="107"/>
      <c r="Z30" s="107" t="s">
        <v>27</v>
      </c>
      <c r="AA30" s="108"/>
      <c r="AB30" s="109" t="s">
        <v>27</v>
      </c>
      <c r="AC30" s="107"/>
      <c r="AD30" s="107" t="s">
        <v>27</v>
      </c>
      <c r="AE30" s="107"/>
      <c r="AF30" s="107" t="s">
        <v>27</v>
      </c>
      <c r="AG30" s="108"/>
      <c r="AH30" s="54">
        <f>COUNTIF(J30:AG30,"P")</f>
        <v>12</v>
      </c>
      <c r="AI30" s="55">
        <f>COUNTIF(J30:AG30,"E")</f>
        <v>0</v>
      </c>
      <c r="AJ30" s="64">
        <f>AI30/AH30</f>
        <v>0</v>
      </c>
    </row>
    <row r="31" spans="2:36" ht="23.25" customHeight="1" x14ac:dyDescent="0.2">
      <c r="B31" s="411" t="s">
        <v>78</v>
      </c>
      <c r="C31" s="412"/>
      <c r="D31" s="412"/>
      <c r="E31" s="412"/>
      <c r="F31" s="412"/>
      <c r="G31" s="413"/>
      <c r="H31" s="14" t="s">
        <v>61</v>
      </c>
      <c r="I31" s="11" t="s">
        <v>102</v>
      </c>
      <c r="J31" s="94"/>
      <c r="K31" s="107"/>
      <c r="L31" s="107" t="s">
        <v>27</v>
      </c>
      <c r="M31" s="107"/>
      <c r="N31" s="107"/>
      <c r="O31" s="108"/>
      <c r="P31" s="94"/>
      <c r="Q31" s="107"/>
      <c r="R31" s="107" t="s">
        <v>27</v>
      </c>
      <c r="S31" s="107"/>
      <c r="T31" s="107"/>
      <c r="U31" s="107"/>
      <c r="V31" s="94"/>
      <c r="W31" s="107"/>
      <c r="X31" s="107" t="s">
        <v>27</v>
      </c>
      <c r="Y31" s="107"/>
      <c r="Z31" s="107"/>
      <c r="AA31" s="108"/>
      <c r="AB31" s="109"/>
      <c r="AC31" s="107"/>
      <c r="AD31" s="107" t="s">
        <v>27</v>
      </c>
      <c r="AE31" s="107"/>
      <c r="AF31" s="107"/>
      <c r="AG31" s="108"/>
      <c r="AH31" s="54">
        <f>COUNTIF(J31:AG31,"P")</f>
        <v>4</v>
      </c>
      <c r="AI31" s="55">
        <f>COUNTIF(J31:AG31,"E")</f>
        <v>0</v>
      </c>
      <c r="AJ31" s="64">
        <f>AI31/AH31</f>
        <v>0</v>
      </c>
    </row>
    <row r="32" spans="2:36" ht="16.5" customHeight="1" thickBot="1" x14ac:dyDescent="0.25">
      <c r="B32" s="62"/>
      <c r="C32" s="62"/>
      <c r="D32" s="62"/>
      <c r="E32" s="62"/>
      <c r="F32" s="62"/>
      <c r="G32" s="62"/>
      <c r="H32" s="43"/>
      <c r="I32" s="38"/>
      <c r="J32" s="110"/>
      <c r="K32" s="111"/>
      <c r="L32" s="111"/>
      <c r="M32" s="111"/>
      <c r="N32" s="111"/>
      <c r="O32" s="112"/>
      <c r="P32" s="110"/>
      <c r="Q32" s="111"/>
      <c r="R32" s="111"/>
      <c r="S32" s="111"/>
      <c r="T32" s="111"/>
      <c r="U32" s="111"/>
      <c r="V32" s="110"/>
      <c r="W32" s="111"/>
      <c r="X32" s="111"/>
      <c r="Y32" s="111"/>
      <c r="Z32" s="111"/>
      <c r="AA32" s="112"/>
      <c r="AB32" s="113"/>
      <c r="AC32" s="111"/>
      <c r="AD32" s="111"/>
      <c r="AE32" s="111"/>
      <c r="AF32" s="111"/>
      <c r="AG32" s="112"/>
      <c r="AH32" s="40">
        <f>SUM(AH30:AH31)</f>
        <v>16</v>
      </c>
      <c r="AI32" s="40">
        <f>SUM(AI30:AI31)</f>
        <v>0</v>
      </c>
      <c r="AJ32" s="41">
        <f>+AI32/AH32</f>
        <v>0</v>
      </c>
    </row>
    <row r="33" spans="2:36" ht="23.25" customHeight="1" x14ac:dyDescent="0.2">
      <c r="B33" s="405" t="s">
        <v>74</v>
      </c>
      <c r="C33" s="406"/>
      <c r="D33" s="406"/>
      <c r="E33" s="406"/>
      <c r="F33" s="406"/>
      <c r="G33" s="407"/>
      <c r="H33" s="76"/>
      <c r="I33" s="77"/>
      <c r="J33" s="114"/>
      <c r="K33" s="115"/>
      <c r="L33" s="115"/>
      <c r="M33" s="115"/>
      <c r="N33" s="115"/>
      <c r="O33" s="116"/>
      <c r="P33" s="114"/>
      <c r="Q33" s="115"/>
      <c r="R33" s="115"/>
      <c r="S33" s="115"/>
      <c r="T33" s="115"/>
      <c r="U33" s="115"/>
      <c r="V33" s="114"/>
      <c r="W33" s="115"/>
      <c r="X33" s="115"/>
      <c r="Y33" s="115"/>
      <c r="Z33" s="115"/>
      <c r="AA33" s="116"/>
      <c r="AB33" s="117"/>
      <c r="AC33" s="115"/>
      <c r="AD33" s="115"/>
      <c r="AE33" s="115"/>
      <c r="AF33" s="115"/>
      <c r="AG33" s="116"/>
      <c r="AH33" s="51"/>
      <c r="AI33" s="52"/>
      <c r="AJ33" s="63"/>
    </row>
    <row r="34" spans="2:36" ht="23.25" customHeight="1" x14ac:dyDescent="0.2">
      <c r="B34" s="423" t="s">
        <v>324</v>
      </c>
      <c r="C34" s="424"/>
      <c r="D34" s="424"/>
      <c r="E34" s="424"/>
      <c r="F34" s="424"/>
      <c r="G34" s="424"/>
      <c r="H34" s="16" t="s">
        <v>58</v>
      </c>
      <c r="I34" s="151" t="s">
        <v>53</v>
      </c>
      <c r="J34" s="152"/>
      <c r="K34" s="153"/>
      <c r="L34" s="153"/>
      <c r="M34" s="153"/>
      <c r="N34" s="153"/>
      <c r="O34" s="154"/>
      <c r="P34" s="152" t="s">
        <v>27</v>
      </c>
      <c r="Q34" s="153"/>
      <c r="R34" s="153"/>
      <c r="S34" s="153"/>
      <c r="T34" s="153"/>
      <c r="U34" s="153"/>
      <c r="V34" s="152"/>
      <c r="W34" s="153"/>
      <c r="X34" s="153"/>
      <c r="Y34" s="153"/>
      <c r="Z34" s="153"/>
      <c r="AA34" s="154"/>
      <c r="AB34" s="155"/>
      <c r="AC34" s="153"/>
      <c r="AD34" s="153"/>
      <c r="AE34" s="153"/>
      <c r="AF34" s="153"/>
      <c r="AG34" s="154"/>
      <c r="AH34" s="69">
        <v>1</v>
      </c>
      <c r="AI34" s="70"/>
      <c r="AJ34" s="156"/>
    </row>
    <row r="35" spans="2:36" ht="23.25" customHeight="1" x14ac:dyDescent="0.2">
      <c r="B35" s="408" t="s">
        <v>49</v>
      </c>
      <c r="C35" s="409"/>
      <c r="D35" s="409"/>
      <c r="E35" s="409"/>
      <c r="F35" s="409"/>
      <c r="G35" s="410"/>
      <c r="H35" s="16" t="s">
        <v>58</v>
      </c>
      <c r="I35" s="10" t="s">
        <v>99</v>
      </c>
      <c r="J35" s="94" t="s">
        <v>27</v>
      </c>
      <c r="K35" s="107"/>
      <c r="L35" s="107" t="s">
        <v>27</v>
      </c>
      <c r="M35" s="107"/>
      <c r="N35" s="107" t="s">
        <v>27</v>
      </c>
      <c r="O35" s="108"/>
      <c r="P35" s="94" t="s">
        <v>27</v>
      </c>
      <c r="Q35" s="107"/>
      <c r="R35" s="107" t="s">
        <v>27</v>
      </c>
      <c r="S35" s="107"/>
      <c r="T35" s="107" t="s">
        <v>27</v>
      </c>
      <c r="U35" s="107"/>
      <c r="V35" s="94" t="s">
        <v>27</v>
      </c>
      <c r="W35" s="107"/>
      <c r="X35" s="107" t="s">
        <v>27</v>
      </c>
      <c r="Y35" s="107"/>
      <c r="Z35" s="107" t="s">
        <v>27</v>
      </c>
      <c r="AA35" s="108"/>
      <c r="AB35" s="109" t="s">
        <v>27</v>
      </c>
      <c r="AC35" s="107"/>
      <c r="AD35" s="107" t="s">
        <v>27</v>
      </c>
      <c r="AE35" s="107"/>
      <c r="AF35" s="107" t="s">
        <v>27</v>
      </c>
      <c r="AG35" s="108"/>
      <c r="AH35" s="54">
        <f t="shared" ref="AH35:AH40" si="3">COUNTIF(J35:AG35,"P")</f>
        <v>12</v>
      </c>
      <c r="AI35" s="55">
        <f t="shared" ref="AI35:AI40" si="4">COUNTIF(J35:AG35,"E")</f>
        <v>0</v>
      </c>
      <c r="AJ35" s="64">
        <f t="shared" ref="AJ35:AJ40" si="5">AI35/AH35</f>
        <v>0</v>
      </c>
    </row>
    <row r="36" spans="2:36" ht="23.25" customHeight="1" x14ac:dyDescent="0.2">
      <c r="B36" s="337" t="s">
        <v>73</v>
      </c>
      <c r="C36" s="338"/>
      <c r="D36" s="338"/>
      <c r="E36" s="338"/>
      <c r="F36" s="338"/>
      <c r="G36" s="339"/>
      <c r="H36" s="14" t="s">
        <v>59</v>
      </c>
      <c r="I36" s="11" t="s">
        <v>131</v>
      </c>
      <c r="J36" s="94"/>
      <c r="K36" s="107"/>
      <c r="L36" s="107"/>
      <c r="M36" s="107"/>
      <c r="N36" s="107" t="s">
        <v>27</v>
      </c>
      <c r="O36" s="108"/>
      <c r="P36" s="94"/>
      <c r="Q36" s="107"/>
      <c r="R36" s="107"/>
      <c r="S36" s="107"/>
      <c r="T36" s="107"/>
      <c r="U36" s="107"/>
      <c r="V36" s="94"/>
      <c r="W36" s="107"/>
      <c r="X36" s="107"/>
      <c r="Y36" s="107"/>
      <c r="Z36" s="107"/>
      <c r="AA36" s="108"/>
      <c r="AB36" s="109"/>
      <c r="AC36" s="107"/>
      <c r="AD36" s="107"/>
      <c r="AE36" s="107"/>
      <c r="AF36" s="107"/>
      <c r="AG36" s="108"/>
      <c r="AH36" s="54">
        <f t="shared" si="3"/>
        <v>1</v>
      </c>
      <c r="AI36" s="55">
        <f t="shared" si="4"/>
        <v>0</v>
      </c>
      <c r="AJ36" s="64">
        <f t="shared" si="5"/>
        <v>0</v>
      </c>
    </row>
    <row r="37" spans="2:36" ht="23.25" customHeight="1" x14ac:dyDescent="0.2">
      <c r="B37" s="431" t="s">
        <v>31</v>
      </c>
      <c r="C37" s="432"/>
      <c r="D37" s="432"/>
      <c r="E37" s="432"/>
      <c r="F37" s="432"/>
      <c r="G37" s="433"/>
      <c r="H37" s="16" t="s">
        <v>60</v>
      </c>
      <c r="I37" s="10" t="s">
        <v>54</v>
      </c>
      <c r="J37" s="94" t="s">
        <v>27</v>
      </c>
      <c r="K37" s="107"/>
      <c r="L37" s="107" t="s">
        <v>27</v>
      </c>
      <c r="M37" s="107"/>
      <c r="N37" s="107" t="s">
        <v>27</v>
      </c>
      <c r="O37" s="108"/>
      <c r="P37" s="94" t="s">
        <v>27</v>
      </c>
      <c r="Q37" s="107"/>
      <c r="R37" s="107" t="s">
        <v>27</v>
      </c>
      <c r="S37" s="107"/>
      <c r="T37" s="107" t="s">
        <v>27</v>
      </c>
      <c r="U37" s="107"/>
      <c r="V37" s="94" t="s">
        <v>27</v>
      </c>
      <c r="W37" s="107"/>
      <c r="X37" s="107" t="s">
        <v>27</v>
      </c>
      <c r="Y37" s="107"/>
      <c r="Z37" s="107" t="s">
        <v>27</v>
      </c>
      <c r="AA37" s="108"/>
      <c r="AB37" s="109" t="s">
        <v>27</v>
      </c>
      <c r="AC37" s="107"/>
      <c r="AD37" s="107" t="s">
        <v>27</v>
      </c>
      <c r="AE37" s="107"/>
      <c r="AF37" s="107" t="s">
        <v>27</v>
      </c>
      <c r="AG37" s="108"/>
      <c r="AH37" s="54">
        <f t="shared" si="3"/>
        <v>12</v>
      </c>
      <c r="AI37" s="55">
        <f t="shared" si="4"/>
        <v>0</v>
      </c>
      <c r="AJ37" s="64">
        <f t="shared" si="5"/>
        <v>0</v>
      </c>
    </row>
    <row r="38" spans="2:36" ht="23.25" customHeight="1" x14ac:dyDescent="0.2">
      <c r="B38" s="434" t="s">
        <v>47</v>
      </c>
      <c r="C38" s="435"/>
      <c r="D38" s="435"/>
      <c r="E38" s="435"/>
      <c r="F38" s="435"/>
      <c r="G38" s="436"/>
      <c r="H38" s="17" t="s">
        <v>58</v>
      </c>
      <c r="I38" s="11" t="s">
        <v>108</v>
      </c>
      <c r="J38" s="94" t="s">
        <v>27</v>
      </c>
      <c r="K38" s="107"/>
      <c r="L38" s="107" t="s">
        <v>27</v>
      </c>
      <c r="M38" s="107"/>
      <c r="N38" s="107" t="s">
        <v>27</v>
      </c>
      <c r="O38" s="108"/>
      <c r="P38" s="94" t="s">
        <v>27</v>
      </c>
      <c r="Q38" s="107"/>
      <c r="R38" s="107" t="s">
        <v>27</v>
      </c>
      <c r="S38" s="107"/>
      <c r="T38" s="107" t="s">
        <v>27</v>
      </c>
      <c r="U38" s="107"/>
      <c r="V38" s="94" t="s">
        <v>27</v>
      </c>
      <c r="W38" s="107"/>
      <c r="X38" s="107" t="s">
        <v>27</v>
      </c>
      <c r="Y38" s="107"/>
      <c r="Z38" s="107" t="s">
        <v>27</v>
      </c>
      <c r="AA38" s="108"/>
      <c r="AB38" s="107" t="s">
        <v>27</v>
      </c>
      <c r="AC38" s="107"/>
      <c r="AD38" s="107" t="s">
        <v>27</v>
      </c>
      <c r="AE38" s="107"/>
      <c r="AF38" s="109" t="s">
        <v>27</v>
      </c>
      <c r="AG38" s="108"/>
      <c r="AH38" s="54">
        <f t="shared" si="3"/>
        <v>12</v>
      </c>
      <c r="AI38" s="55">
        <f t="shared" si="4"/>
        <v>0</v>
      </c>
      <c r="AJ38" s="64">
        <f t="shared" si="5"/>
        <v>0</v>
      </c>
    </row>
    <row r="39" spans="2:36" ht="23.25" customHeight="1" x14ac:dyDescent="0.2">
      <c r="B39" s="431" t="s">
        <v>72</v>
      </c>
      <c r="C39" s="432"/>
      <c r="D39" s="432"/>
      <c r="E39" s="432"/>
      <c r="F39" s="432"/>
      <c r="G39" s="433"/>
      <c r="H39" s="14" t="s">
        <v>58</v>
      </c>
      <c r="I39" s="11" t="s">
        <v>131</v>
      </c>
      <c r="J39" s="94"/>
      <c r="K39" s="107"/>
      <c r="L39" s="107" t="s">
        <v>27</v>
      </c>
      <c r="M39" s="107"/>
      <c r="N39" s="107"/>
      <c r="O39" s="108"/>
      <c r="P39" s="94"/>
      <c r="Q39" s="107"/>
      <c r="R39" s="107"/>
      <c r="S39" s="107"/>
      <c r="T39" s="107"/>
      <c r="U39" s="107"/>
      <c r="V39" s="94"/>
      <c r="W39" s="107"/>
      <c r="X39" s="107"/>
      <c r="Y39" s="107"/>
      <c r="Z39" s="107"/>
      <c r="AA39" s="108"/>
      <c r="AB39" s="109"/>
      <c r="AC39" s="107"/>
      <c r="AD39" s="107"/>
      <c r="AE39" s="107"/>
      <c r="AF39" s="107"/>
      <c r="AG39" s="108"/>
      <c r="AH39" s="54">
        <f t="shared" si="3"/>
        <v>1</v>
      </c>
      <c r="AI39" s="55">
        <f t="shared" si="4"/>
        <v>0</v>
      </c>
      <c r="AJ39" s="64">
        <f t="shared" si="5"/>
        <v>0</v>
      </c>
    </row>
    <row r="40" spans="2:36" ht="23.25" customHeight="1" x14ac:dyDescent="0.2">
      <c r="B40" s="417" t="s">
        <v>30</v>
      </c>
      <c r="C40" s="418"/>
      <c r="D40" s="418"/>
      <c r="E40" s="418"/>
      <c r="F40" s="418"/>
      <c r="G40" s="419"/>
      <c r="H40" s="16" t="s">
        <v>58</v>
      </c>
      <c r="I40" s="10" t="s">
        <v>131</v>
      </c>
      <c r="J40" s="94" t="s">
        <v>27</v>
      </c>
      <c r="K40" s="107"/>
      <c r="L40" s="107"/>
      <c r="M40" s="107"/>
      <c r="N40" s="107"/>
      <c r="O40" s="107"/>
      <c r="P40" s="94" t="s">
        <v>27</v>
      </c>
      <c r="Q40" s="107"/>
      <c r="R40" s="107"/>
      <c r="S40" s="107"/>
      <c r="T40" s="107"/>
      <c r="U40" s="107"/>
      <c r="V40" s="94" t="s">
        <v>27</v>
      </c>
      <c r="W40" s="107"/>
      <c r="X40" s="107"/>
      <c r="Y40" s="107"/>
      <c r="Z40" s="107"/>
      <c r="AA40" s="108"/>
      <c r="AB40" s="109" t="s">
        <v>27</v>
      </c>
      <c r="AC40" s="107"/>
      <c r="AD40" s="107"/>
      <c r="AE40" s="107"/>
      <c r="AF40" s="107"/>
      <c r="AG40" s="108"/>
      <c r="AH40" s="54">
        <f t="shared" si="3"/>
        <v>4</v>
      </c>
      <c r="AI40" s="55">
        <f t="shared" si="4"/>
        <v>0</v>
      </c>
      <c r="AJ40" s="64">
        <f t="shared" si="5"/>
        <v>0</v>
      </c>
    </row>
    <row r="41" spans="2:36" x14ac:dyDescent="0.2"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2:36" ht="23.25" customHeight="1" x14ac:dyDescent="0.2">
      <c r="B42" s="425" t="s">
        <v>95</v>
      </c>
      <c r="C42" s="426"/>
      <c r="D42" s="426"/>
      <c r="E42" s="426"/>
      <c r="F42" s="426"/>
      <c r="G42" s="427"/>
      <c r="H42" s="14" t="s">
        <v>58</v>
      </c>
      <c r="I42" s="11" t="s">
        <v>107</v>
      </c>
      <c r="J42" s="94"/>
      <c r="K42" s="107"/>
      <c r="L42" s="107" t="s">
        <v>27</v>
      </c>
      <c r="M42" s="107"/>
      <c r="N42" s="107"/>
      <c r="O42" s="108"/>
      <c r="P42" s="94"/>
      <c r="Q42" s="107"/>
      <c r="R42" s="107"/>
      <c r="S42" s="107"/>
      <c r="T42" s="107" t="s">
        <v>27</v>
      </c>
      <c r="U42" s="107"/>
      <c r="V42" s="94"/>
      <c r="W42" s="107"/>
      <c r="X42" s="107"/>
      <c r="Y42" s="107"/>
      <c r="Z42" s="107"/>
      <c r="AA42" s="108"/>
      <c r="AB42" s="109" t="s">
        <v>27</v>
      </c>
      <c r="AC42" s="107"/>
      <c r="AD42" s="107"/>
      <c r="AE42" s="107"/>
      <c r="AF42" s="107"/>
      <c r="AG42" s="108"/>
      <c r="AH42" s="54">
        <f>COUNTIF(J42:AG42,"P")</f>
        <v>3</v>
      </c>
      <c r="AI42" s="55">
        <f>COUNTIF(J42:AG42,"E")</f>
        <v>0</v>
      </c>
      <c r="AJ42" s="64">
        <f>AI42/AH42</f>
        <v>0</v>
      </c>
    </row>
    <row r="43" spans="2:36" ht="23.25" customHeight="1" x14ac:dyDescent="0.2">
      <c r="B43" s="425" t="s">
        <v>48</v>
      </c>
      <c r="C43" s="426"/>
      <c r="D43" s="426"/>
      <c r="E43" s="426"/>
      <c r="F43" s="426"/>
      <c r="G43" s="427"/>
      <c r="H43" s="14" t="s">
        <v>58</v>
      </c>
      <c r="I43" s="10" t="s">
        <v>133</v>
      </c>
      <c r="J43" s="94"/>
      <c r="K43" s="107"/>
      <c r="L43" s="107"/>
      <c r="M43" s="107"/>
      <c r="N43" s="107"/>
      <c r="O43" s="108"/>
      <c r="P43" s="94"/>
      <c r="Q43" s="107"/>
      <c r="R43" s="107"/>
      <c r="S43" s="107"/>
      <c r="T43" s="107"/>
      <c r="U43" s="107"/>
      <c r="V43" s="94"/>
      <c r="W43" s="107"/>
      <c r="X43" s="107"/>
      <c r="Y43" s="107"/>
      <c r="Z43" s="107"/>
      <c r="AA43" s="108"/>
      <c r="AB43" s="109" t="s">
        <v>27</v>
      </c>
      <c r="AC43" s="107"/>
      <c r="AD43" s="107"/>
      <c r="AE43" s="107"/>
      <c r="AF43" s="107"/>
      <c r="AG43" s="108"/>
      <c r="AH43" s="54">
        <f>COUNTIF(J43:AG43,"P")</f>
        <v>1</v>
      </c>
      <c r="AI43" s="55">
        <f>COUNTIF(J43:AG43,"E")</f>
        <v>0</v>
      </c>
      <c r="AJ43" s="64">
        <f>AI43/AH43</f>
        <v>0</v>
      </c>
    </row>
    <row r="44" spans="2:36" ht="23.25" customHeight="1" x14ac:dyDescent="0.2">
      <c r="B44" s="425" t="s">
        <v>80</v>
      </c>
      <c r="C44" s="426"/>
      <c r="D44" s="426"/>
      <c r="E44" s="426"/>
      <c r="F44" s="426"/>
      <c r="G44" s="427"/>
      <c r="H44" s="16" t="s">
        <v>60</v>
      </c>
      <c r="I44" s="11" t="s">
        <v>107</v>
      </c>
      <c r="J44" s="94" t="s">
        <v>27</v>
      </c>
      <c r="K44" s="107"/>
      <c r="L44" s="107" t="s">
        <v>27</v>
      </c>
      <c r="M44" s="107"/>
      <c r="N44" s="107" t="s">
        <v>27</v>
      </c>
      <c r="O44" s="108"/>
      <c r="P44" s="94" t="s">
        <v>27</v>
      </c>
      <c r="Q44" s="107"/>
      <c r="R44" s="107" t="s">
        <v>27</v>
      </c>
      <c r="S44" s="107"/>
      <c r="T44" s="107" t="s">
        <v>27</v>
      </c>
      <c r="U44" s="107"/>
      <c r="V44" s="94" t="s">
        <v>27</v>
      </c>
      <c r="W44" s="107"/>
      <c r="X44" s="107" t="s">
        <v>27</v>
      </c>
      <c r="Y44" s="107"/>
      <c r="Z44" s="107"/>
      <c r="AA44" s="108"/>
      <c r="AB44" s="109" t="s">
        <v>27</v>
      </c>
      <c r="AC44" s="107"/>
      <c r="AD44" s="107" t="s">
        <v>27</v>
      </c>
      <c r="AE44" s="107"/>
      <c r="AF44" s="107" t="s">
        <v>27</v>
      </c>
      <c r="AG44" s="108"/>
      <c r="AH44" s="54">
        <f>COUNTIF(J44:AG44,"P")</f>
        <v>11</v>
      </c>
      <c r="AI44" s="55">
        <f>COUNTIF(J44:AG44,"E")</f>
        <v>0</v>
      </c>
      <c r="AJ44" s="64">
        <f>AI44/AH44</f>
        <v>0</v>
      </c>
    </row>
    <row r="45" spans="2:36" ht="15" customHeight="1" thickBot="1" x14ac:dyDescent="0.25">
      <c r="B45" s="65"/>
      <c r="C45" s="65"/>
      <c r="D45" s="65"/>
      <c r="E45" s="65"/>
      <c r="F45" s="65"/>
      <c r="G45" s="68"/>
      <c r="H45" s="43"/>
      <c r="I45" s="25"/>
      <c r="J45" s="110"/>
      <c r="K45" s="111"/>
      <c r="L45" s="111"/>
      <c r="M45" s="111"/>
      <c r="N45" s="111"/>
      <c r="O45" s="112"/>
      <c r="P45" s="110"/>
      <c r="Q45" s="111"/>
      <c r="R45" s="111"/>
      <c r="S45" s="111"/>
      <c r="T45" s="111"/>
      <c r="U45" s="111"/>
      <c r="V45" s="110"/>
      <c r="W45" s="111"/>
      <c r="X45" s="111"/>
      <c r="Y45" s="111"/>
      <c r="Z45" s="111"/>
      <c r="AA45" s="112"/>
      <c r="AB45" s="113"/>
      <c r="AC45" s="111"/>
      <c r="AD45" s="111"/>
      <c r="AE45" s="111"/>
      <c r="AF45" s="111"/>
      <c r="AG45" s="112"/>
      <c r="AH45" s="40">
        <f>SUM(AH35:AH44)</f>
        <v>57</v>
      </c>
      <c r="AI45" s="40">
        <f>SUM(AI35:AI44)</f>
        <v>0</v>
      </c>
      <c r="AJ45" s="41">
        <f>+AI45/AH45</f>
        <v>0</v>
      </c>
    </row>
    <row r="46" spans="2:36" ht="23.25" customHeight="1" x14ac:dyDescent="0.2">
      <c r="B46" s="420" t="s">
        <v>75</v>
      </c>
      <c r="C46" s="421"/>
      <c r="D46" s="421"/>
      <c r="E46" s="421"/>
      <c r="F46" s="421"/>
      <c r="G46" s="422"/>
      <c r="H46" s="76"/>
      <c r="I46" s="77"/>
      <c r="J46" s="114"/>
      <c r="K46" s="115"/>
      <c r="L46" s="115"/>
      <c r="M46" s="115"/>
      <c r="N46" s="115"/>
      <c r="O46" s="116"/>
      <c r="P46" s="114"/>
      <c r="Q46" s="115"/>
      <c r="R46" s="115"/>
      <c r="S46" s="115"/>
      <c r="T46" s="115"/>
      <c r="U46" s="115"/>
      <c r="V46" s="114"/>
      <c r="W46" s="115"/>
      <c r="X46" s="115"/>
      <c r="Y46" s="115"/>
      <c r="Z46" s="115"/>
      <c r="AA46" s="116"/>
      <c r="AB46" s="114"/>
      <c r="AC46" s="115"/>
      <c r="AD46" s="115"/>
      <c r="AE46" s="115"/>
      <c r="AF46" s="115"/>
      <c r="AG46" s="116"/>
      <c r="AH46" s="51"/>
      <c r="AI46" s="52"/>
      <c r="AJ46" s="63"/>
    </row>
    <row r="47" spans="2:36" ht="23.25" customHeight="1" x14ac:dyDescent="0.2">
      <c r="B47" s="414" t="s">
        <v>103</v>
      </c>
      <c r="C47" s="415"/>
      <c r="D47" s="415"/>
      <c r="E47" s="415"/>
      <c r="F47" s="415"/>
      <c r="G47" s="416"/>
      <c r="H47" s="16" t="s">
        <v>60</v>
      </c>
      <c r="I47" s="10"/>
      <c r="J47" s="94"/>
      <c r="K47" s="107"/>
      <c r="L47" s="107"/>
      <c r="M47" s="107"/>
      <c r="N47" s="107"/>
      <c r="O47" s="108"/>
      <c r="P47" s="107"/>
      <c r="Q47" s="107"/>
      <c r="R47" s="107"/>
      <c r="S47" s="107"/>
      <c r="T47" s="94" t="s">
        <v>27</v>
      </c>
      <c r="U47" s="107"/>
      <c r="V47" s="94"/>
      <c r="W47" s="107"/>
      <c r="X47" s="107"/>
      <c r="Y47" s="107"/>
      <c r="Z47" s="107"/>
      <c r="AA47" s="108"/>
      <c r="AB47" s="109"/>
      <c r="AC47" s="107"/>
      <c r="AD47" s="107"/>
      <c r="AE47" s="107"/>
      <c r="AF47" s="107" t="s">
        <v>27</v>
      </c>
      <c r="AG47" s="108"/>
      <c r="AH47" s="54">
        <f>COUNTIF(J47:AG47,"P")</f>
        <v>2</v>
      </c>
      <c r="AI47" s="55">
        <f>COUNTIF(J47:AG47,"E")</f>
        <v>0</v>
      </c>
      <c r="AJ47" s="64">
        <f>AI47/AH47</f>
        <v>0</v>
      </c>
    </row>
    <row r="48" spans="2:36" ht="13.5" customHeight="1" x14ac:dyDescent="0.2">
      <c r="B48" s="65"/>
      <c r="C48" s="65"/>
      <c r="D48" s="65"/>
      <c r="E48" s="65"/>
      <c r="F48" s="65"/>
      <c r="G48" s="65"/>
      <c r="H48" s="43"/>
      <c r="I48" s="144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73"/>
      <c r="AI48" s="73"/>
      <c r="AJ48" s="146"/>
    </row>
    <row r="49" spans="2:36" x14ac:dyDescent="0.2"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2:36" ht="23.25" customHeight="1" x14ac:dyDescent="0.2">
      <c r="B50" s="437" t="s">
        <v>325</v>
      </c>
      <c r="C50" s="438"/>
      <c r="D50" s="438"/>
      <c r="E50" s="438"/>
      <c r="F50" s="438"/>
      <c r="G50" s="439"/>
      <c r="H50" s="16" t="s">
        <v>59</v>
      </c>
      <c r="I50" s="10" t="s">
        <v>134</v>
      </c>
      <c r="J50" s="94"/>
      <c r="K50" s="107"/>
      <c r="L50" s="107"/>
      <c r="M50" s="107"/>
      <c r="N50" s="107"/>
      <c r="O50" s="108"/>
      <c r="P50" s="94"/>
      <c r="Q50" s="107"/>
      <c r="R50" s="107" t="s">
        <v>27</v>
      </c>
      <c r="S50" s="107"/>
      <c r="T50" s="107"/>
      <c r="U50" s="107"/>
      <c r="V50" s="94"/>
      <c r="W50" s="107"/>
      <c r="X50" s="107"/>
      <c r="Y50" s="107"/>
      <c r="Z50" s="107"/>
      <c r="AA50" s="108"/>
      <c r="AB50" s="109" t="s">
        <v>27</v>
      </c>
      <c r="AC50" s="107"/>
      <c r="AD50" s="107"/>
      <c r="AE50" s="107"/>
      <c r="AF50" s="107"/>
      <c r="AG50" s="108"/>
      <c r="AH50" s="54">
        <f t="shared" ref="AH50:AH60" si="6">COUNTIF(J50:AG50,"P")</f>
        <v>2</v>
      </c>
      <c r="AI50" s="55">
        <f t="shared" ref="AI50:AI60" si="7">COUNTIF(J50:AG50,"E")</f>
        <v>0</v>
      </c>
      <c r="AJ50" s="64">
        <f t="shared" ref="AJ50:AJ61" si="8">AI50/AH50</f>
        <v>0</v>
      </c>
    </row>
    <row r="51" spans="2:36" ht="23.25" customHeight="1" x14ac:dyDescent="0.2">
      <c r="B51" s="437" t="s">
        <v>82</v>
      </c>
      <c r="C51" s="438"/>
      <c r="D51" s="438"/>
      <c r="E51" s="438"/>
      <c r="F51" s="438"/>
      <c r="G51" s="439"/>
      <c r="H51" s="16" t="s">
        <v>59</v>
      </c>
      <c r="I51" s="10" t="s">
        <v>131</v>
      </c>
      <c r="J51" s="94"/>
      <c r="K51" s="107"/>
      <c r="L51" s="107"/>
      <c r="M51" s="107"/>
      <c r="N51" s="107"/>
      <c r="O51" s="108"/>
      <c r="P51" s="94"/>
      <c r="Q51" s="107"/>
      <c r="R51" s="107"/>
      <c r="S51" s="107"/>
      <c r="T51" s="107"/>
      <c r="U51" s="107"/>
      <c r="V51" s="94"/>
      <c r="W51" s="107"/>
      <c r="X51" s="107"/>
      <c r="Y51" s="107"/>
      <c r="Z51" s="107" t="s">
        <v>27</v>
      </c>
      <c r="AA51" s="118"/>
      <c r="AB51" s="94"/>
      <c r="AC51" s="107"/>
      <c r="AD51" s="107"/>
      <c r="AE51" s="107"/>
      <c r="AF51" s="107"/>
      <c r="AG51" s="108"/>
      <c r="AH51" s="54">
        <f t="shared" si="6"/>
        <v>1</v>
      </c>
      <c r="AI51" s="55">
        <f t="shared" si="7"/>
        <v>0</v>
      </c>
      <c r="AJ51" s="64">
        <f t="shared" si="8"/>
        <v>0</v>
      </c>
    </row>
    <row r="52" spans="2:36" ht="23.25" customHeight="1" x14ac:dyDescent="0.2">
      <c r="B52" s="437" t="s">
        <v>76</v>
      </c>
      <c r="C52" s="438"/>
      <c r="D52" s="438"/>
      <c r="E52" s="438"/>
      <c r="F52" s="438"/>
      <c r="G52" s="439"/>
      <c r="H52" s="16" t="s">
        <v>59</v>
      </c>
      <c r="I52" s="10" t="s">
        <v>131</v>
      </c>
      <c r="J52" s="94"/>
      <c r="K52" s="107"/>
      <c r="L52" s="107"/>
      <c r="M52" s="107"/>
      <c r="N52" s="107"/>
      <c r="O52" s="108"/>
      <c r="P52" s="94"/>
      <c r="Q52" s="107"/>
      <c r="R52" s="107"/>
      <c r="S52" s="107"/>
      <c r="T52" s="107"/>
      <c r="U52" s="107"/>
      <c r="V52" s="94"/>
      <c r="W52" s="107"/>
      <c r="X52" s="107"/>
      <c r="Y52" s="107"/>
      <c r="Z52" s="107" t="s">
        <v>27</v>
      </c>
      <c r="AA52" s="108"/>
      <c r="AB52" s="109"/>
      <c r="AC52" s="107"/>
      <c r="AD52" s="107"/>
      <c r="AE52" s="107"/>
      <c r="AF52" s="107"/>
      <c r="AG52" s="108"/>
      <c r="AH52" s="54">
        <f t="shared" si="6"/>
        <v>1</v>
      </c>
      <c r="AI52" s="55">
        <f t="shared" si="7"/>
        <v>0</v>
      </c>
      <c r="AJ52" s="64">
        <f t="shared" si="8"/>
        <v>0</v>
      </c>
    </row>
    <row r="53" spans="2:36" ht="23.25" customHeight="1" x14ac:dyDescent="0.2">
      <c r="B53" s="437" t="s">
        <v>104</v>
      </c>
      <c r="C53" s="438"/>
      <c r="D53" s="438"/>
      <c r="E53" s="438"/>
      <c r="F53" s="438"/>
      <c r="G53" s="439"/>
      <c r="H53" s="16" t="s">
        <v>59</v>
      </c>
      <c r="I53" s="10" t="s">
        <v>131</v>
      </c>
      <c r="J53" s="94"/>
      <c r="K53" s="107"/>
      <c r="L53" s="107" t="s">
        <v>27</v>
      </c>
      <c r="M53" s="107"/>
      <c r="N53" s="107"/>
      <c r="O53" s="108"/>
      <c r="P53" s="94"/>
      <c r="Q53" s="107"/>
      <c r="R53" s="107"/>
      <c r="S53" s="107"/>
      <c r="T53" s="107"/>
      <c r="U53" s="107"/>
      <c r="V53" s="94"/>
      <c r="W53" s="107"/>
      <c r="X53" s="107"/>
      <c r="Y53" s="107"/>
      <c r="Z53" s="107"/>
      <c r="AA53" s="108"/>
      <c r="AB53" s="109"/>
      <c r="AC53" s="107"/>
      <c r="AD53" s="107"/>
      <c r="AE53" s="107"/>
      <c r="AF53" s="107"/>
      <c r="AG53" s="108"/>
      <c r="AH53" s="54">
        <f t="shared" si="6"/>
        <v>1</v>
      </c>
      <c r="AI53" s="55">
        <f t="shared" si="7"/>
        <v>0</v>
      </c>
      <c r="AJ53" s="64">
        <f t="shared" si="8"/>
        <v>0</v>
      </c>
    </row>
    <row r="54" spans="2:36" ht="23.25" customHeight="1" x14ac:dyDescent="0.2">
      <c r="B54" s="437" t="s">
        <v>105</v>
      </c>
      <c r="C54" s="438"/>
      <c r="D54" s="438"/>
      <c r="E54" s="438"/>
      <c r="F54" s="438"/>
      <c r="G54" s="439"/>
      <c r="H54" s="16" t="s">
        <v>59</v>
      </c>
      <c r="I54" s="10" t="s">
        <v>131</v>
      </c>
      <c r="J54" s="94"/>
      <c r="K54" s="107"/>
      <c r="L54" s="107"/>
      <c r="M54" s="107"/>
      <c r="N54" s="107"/>
      <c r="O54" s="108"/>
      <c r="P54" s="94" t="s">
        <v>27</v>
      </c>
      <c r="Q54" s="107"/>
      <c r="R54" s="107"/>
      <c r="S54" s="107"/>
      <c r="T54" s="107"/>
      <c r="U54" s="107"/>
      <c r="V54" s="94"/>
      <c r="W54" s="107"/>
      <c r="X54" s="107"/>
      <c r="Y54" s="107"/>
      <c r="Z54" s="107"/>
      <c r="AA54" s="108"/>
      <c r="AB54" s="109"/>
      <c r="AC54" s="107"/>
      <c r="AD54" s="107"/>
      <c r="AE54" s="107"/>
      <c r="AF54" s="107"/>
      <c r="AG54" s="108"/>
      <c r="AH54" s="54">
        <f t="shared" si="6"/>
        <v>1</v>
      </c>
      <c r="AI54" s="55">
        <f t="shared" si="7"/>
        <v>0</v>
      </c>
      <c r="AJ54" s="64">
        <f t="shared" si="8"/>
        <v>0</v>
      </c>
    </row>
    <row r="55" spans="2:36" ht="23.25" customHeight="1" x14ac:dyDescent="0.2">
      <c r="B55" s="428" t="s">
        <v>85</v>
      </c>
      <c r="C55" s="429"/>
      <c r="D55" s="429"/>
      <c r="E55" s="429"/>
      <c r="F55" s="429"/>
      <c r="G55" s="430"/>
      <c r="H55" s="16" t="s">
        <v>59</v>
      </c>
      <c r="I55" s="10" t="s">
        <v>131</v>
      </c>
      <c r="J55" s="94" t="s">
        <v>27</v>
      </c>
      <c r="K55" s="107"/>
      <c r="L55" s="107"/>
      <c r="M55" s="107"/>
      <c r="N55" s="107"/>
      <c r="O55" s="108"/>
      <c r="P55" s="94"/>
      <c r="Q55" s="107"/>
      <c r="R55" s="107"/>
      <c r="S55" s="107"/>
      <c r="T55" s="107"/>
      <c r="U55" s="107"/>
      <c r="V55" s="94"/>
      <c r="W55" s="107"/>
      <c r="X55" s="107"/>
      <c r="Y55" s="107"/>
      <c r="Z55" s="107"/>
      <c r="AA55" s="108"/>
      <c r="AB55" s="109"/>
      <c r="AC55" s="107"/>
      <c r="AD55" s="107"/>
      <c r="AE55" s="107"/>
      <c r="AF55" s="107"/>
      <c r="AG55" s="108"/>
      <c r="AH55" s="54">
        <f t="shared" si="6"/>
        <v>1</v>
      </c>
      <c r="AI55" s="55">
        <f t="shared" si="7"/>
        <v>0</v>
      </c>
      <c r="AJ55" s="64">
        <f t="shared" si="8"/>
        <v>0</v>
      </c>
    </row>
    <row r="56" spans="2:36" ht="23.25" customHeight="1" x14ac:dyDescent="0.2">
      <c r="B56" s="428" t="s">
        <v>79</v>
      </c>
      <c r="C56" s="429"/>
      <c r="D56" s="429"/>
      <c r="E56" s="429"/>
      <c r="F56" s="429"/>
      <c r="G56" s="430"/>
      <c r="H56" s="16" t="s">
        <v>59</v>
      </c>
      <c r="I56" s="10" t="s">
        <v>131</v>
      </c>
      <c r="J56" s="94"/>
      <c r="K56" s="107"/>
      <c r="L56" s="107"/>
      <c r="M56" s="107"/>
      <c r="N56" s="107"/>
      <c r="O56" s="108"/>
      <c r="P56" s="94" t="s">
        <v>27</v>
      </c>
      <c r="Q56" s="107"/>
      <c r="R56" s="107"/>
      <c r="S56" s="107"/>
      <c r="T56" s="107"/>
      <c r="U56" s="107"/>
      <c r="V56" s="94"/>
      <c r="W56" s="107"/>
      <c r="X56" s="107"/>
      <c r="Y56" s="107"/>
      <c r="Z56" s="107"/>
      <c r="AA56" s="108"/>
      <c r="AB56" s="109"/>
      <c r="AC56" s="107"/>
      <c r="AD56" s="107"/>
      <c r="AE56" s="107"/>
      <c r="AF56" s="107"/>
      <c r="AG56" s="108"/>
      <c r="AH56" s="54">
        <f t="shared" si="6"/>
        <v>1</v>
      </c>
      <c r="AI56" s="55">
        <f t="shared" si="7"/>
        <v>0</v>
      </c>
      <c r="AJ56" s="64">
        <f t="shared" si="8"/>
        <v>0</v>
      </c>
    </row>
    <row r="57" spans="2:36" ht="23.25" customHeight="1" x14ac:dyDescent="0.2">
      <c r="B57" s="414" t="s">
        <v>96</v>
      </c>
      <c r="C57" s="415"/>
      <c r="D57" s="415"/>
      <c r="E57" s="415"/>
      <c r="F57" s="415"/>
      <c r="G57" s="416"/>
      <c r="H57" s="16" t="s">
        <v>59</v>
      </c>
      <c r="I57" s="10" t="s">
        <v>131</v>
      </c>
      <c r="J57" s="94" t="s">
        <v>27</v>
      </c>
      <c r="K57" s="107"/>
      <c r="L57" s="107" t="s">
        <v>27</v>
      </c>
      <c r="M57" s="107"/>
      <c r="N57" s="107"/>
      <c r="O57" s="108"/>
      <c r="P57" s="94" t="s">
        <v>27</v>
      </c>
      <c r="Q57" s="107"/>
      <c r="R57" s="107" t="s">
        <v>27</v>
      </c>
      <c r="S57" s="107"/>
      <c r="T57" s="107"/>
      <c r="U57" s="107"/>
      <c r="V57" s="94" t="s">
        <v>27</v>
      </c>
      <c r="W57" s="107"/>
      <c r="X57" s="107" t="s">
        <v>27</v>
      </c>
      <c r="Y57" s="107"/>
      <c r="Z57" s="107"/>
      <c r="AA57" s="108"/>
      <c r="AB57" s="109" t="s">
        <v>27</v>
      </c>
      <c r="AC57" s="107"/>
      <c r="AD57" s="107" t="s">
        <v>27</v>
      </c>
      <c r="AE57" s="107"/>
      <c r="AF57" s="107"/>
      <c r="AG57" s="108"/>
      <c r="AH57" s="54">
        <f t="shared" si="6"/>
        <v>8</v>
      </c>
      <c r="AI57" s="55">
        <f t="shared" si="7"/>
        <v>0</v>
      </c>
      <c r="AJ57" s="64">
        <f t="shared" si="8"/>
        <v>0</v>
      </c>
    </row>
    <row r="58" spans="2:36" ht="23.25" customHeight="1" x14ac:dyDescent="0.2">
      <c r="B58" s="414" t="s">
        <v>87</v>
      </c>
      <c r="C58" s="415"/>
      <c r="D58" s="415"/>
      <c r="E58" s="415"/>
      <c r="F58" s="415"/>
      <c r="G58" s="416"/>
      <c r="H58" s="16" t="s">
        <v>59</v>
      </c>
      <c r="I58" s="10" t="s">
        <v>131</v>
      </c>
      <c r="J58" s="94"/>
      <c r="K58" s="107"/>
      <c r="L58" s="107"/>
      <c r="M58" s="107"/>
      <c r="N58" s="107" t="s">
        <v>27</v>
      </c>
      <c r="O58" s="108"/>
      <c r="P58" s="94"/>
      <c r="Q58" s="107"/>
      <c r="R58" s="107"/>
      <c r="S58" s="107"/>
      <c r="T58" s="107"/>
      <c r="U58" s="107"/>
      <c r="V58" s="94"/>
      <c r="W58" s="107"/>
      <c r="X58" s="107"/>
      <c r="Y58" s="107"/>
      <c r="Z58" s="107"/>
      <c r="AA58" s="108"/>
      <c r="AB58" s="109"/>
      <c r="AC58" s="107"/>
      <c r="AD58" s="107"/>
      <c r="AE58" s="107"/>
      <c r="AF58" s="107"/>
      <c r="AG58" s="108"/>
      <c r="AH58" s="54">
        <f t="shared" si="6"/>
        <v>1</v>
      </c>
      <c r="AI58" s="55">
        <f t="shared" si="7"/>
        <v>0</v>
      </c>
      <c r="AJ58" s="64">
        <f t="shared" si="8"/>
        <v>0</v>
      </c>
    </row>
    <row r="59" spans="2:36" ht="23.25" customHeight="1" x14ac:dyDescent="0.2">
      <c r="B59" s="414" t="s">
        <v>125</v>
      </c>
      <c r="C59" s="415"/>
      <c r="D59" s="415"/>
      <c r="E59" s="415"/>
      <c r="F59" s="415"/>
      <c r="G59" s="416"/>
      <c r="H59" s="16"/>
      <c r="I59" s="10"/>
      <c r="J59" s="94"/>
      <c r="K59" s="107"/>
      <c r="L59" s="107" t="s">
        <v>27</v>
      </c>
      <c r="M59" s="107"/>
      <c r="N59" s="107"/>
      <c r="O59" s="108"/>
      <c r="P59" s="94" t="s">
        <v>27</v>
      </c>
      <c r="Q59" s="107"/>
      <c r="R59" s="107"/>
      <c r="S59" s="107"/>
      <c r="T59" s="107" t="s">
        <v>27</v>
      </c>
      <c r="U59" s="107"/>
      <c r="V59" s="94"/>
      <c r="W59" s="107"/>
      <c r="X59" s="107" t="s">
        <v>27</v>
      </c>
      <c r="Y59" s="107"/>
      <c r="Z59" s="107"/>
      <c r="AA59" s="108"/>
      <c r="AB59" s="109" t="s">
        <v>27</v>
      </c>
      <c r="AC59" s="107"/>
      <c r="AD59" s="107"/>
      <c r="AE59" s="107"/>
      <c r="AF59" s="107" t="s">
        <v>27</v>
      </c>
      <c r="AG59" s="108"/>
      <c r="AH59" s="54">
        <f t="shared" si="6"/>
        <v>6</v>
      </c>
      <c r="AI59" s="55">
        <f t="shared" si="7"/>
        <v>0</v>
      </c>
      <c r="AJ59" s="64">
        <f t="shared" si="8"/>
        <v>0</v>
      </c>
    </row>
    <row r="60" spans="2:36" ht="23.25" customHeight="1" x14ac:dyDescent="0.2">
      <c r="B60" s="414" t="s">
        <v>89</v>
      </c>
      <c r="C60" s="415"/>
      <c r="D60" s="415"/>
      <c r="E60" s="415"/>
      <c r="F60" s="415"/>
      <c r="G60" s="416"/>
      <c r="H60" s="16" t="s">
        <v>59</v>
      </c>
      <c r="I60" s="10" t="s">
        <v>106</v>
      </c>
      <c r="J60" s="94" t="s">
        <v>27</v>
      </c>
      <c r="K60" s="107"/>
      <c r="L60" s="107" t="s">
        <v>27</v>
      </c>
      <c r="M60" s="107"/>
      <c r="N60" s="107" t="s">
        <v>27</v>
      </c>
      <c r="O60" s="108"/>
      <c r="P60" s="94" t="s">
        <v>27</v>
      </c>
      <c r="Q60" s="107"/>
      <c r="R60" s="107" t="s">
        <v>27</v>
      </c>
      <c r="S60" s="107"/>
      <c r="T60" s="107" t="s">
        <v>27</v>
      </c>
      <c r="U60" s="107"/>
      <c r="V60" s="94" t="s">
        <v>27</v>
      </c>
      <c r="W60" s="107"/>
      <c r="X60" s="107" t="s">
        <v>27</v>
      </c>
      <c r="Y60" s="107"/>
      <c r="Z60" s="107" t="s">
        <v>27</v>
      </c>
      <c r="AA60" s="108"/>
      <c r="AB60" s="109" t="s">
        <v>27</v>
      </c>
      <c r="AC60" s="107"/>
      <c r="AD60" s="107" t="s">
        <v>27</v>
      </c>
      <c r="AE60" s="107"/>
      <c r="AF60" s="107" t="s">
        <v>27</v>
      </c>
      <c r="AG60" s="108"/>
      <c r="AH60" s="54">
        <f t="shared" si="6"/>
        <v>12</v>
      </c>
      <c r="AI60" s="55">
        <f t="shared" si="7"/>
        <v>0</v>
      </c>
      <c r="AJ60" s="64">
        <f t="shared" si="8"/>
        <v>0</v>
      </c>
    </row>
    <row r="61" spans="2:36" ht="10.5" customHeight="1" x14ac:dyDescent="0.2">
      <c r="B61" s="65"/>
      <c r="C61" s="65"/>
      <c r="D61" s="65"/>
      <c r="E61" s="65"/>
      <c r="F61" s="65"/>
      <c r="G61" s="65"/>
      <c r="H61" s="43"/>
      <c r="I61" s="144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7">
        <f>SUM(AH50:AH60)</f>
        <v>35</v>
      </c>
      <c r="AI61" s="147">
        <f>SUM(AI50:AI60)</f>
        <v>0</v>
      </c>
      <c r="AJ61" s="148">
        <f t="shared" si="8"/>
        <v>0</v>
      </c>
    </row>
    <row r="62" spans="2:36" ht="13.5" thickBot="1" x14ac:dyDescent="0.25"/>
    <row r="63" spans="2:36" ht="23.25" customHeight="1" x14ac:dyDescent="0.2">
      <c r="B63" s="420" t="s">
        <v>77</v>
      </c>
      <c r="C63" s="421"/>
      <c r="D63" s="421"/>
      <c r="E63" s="421"/>
      <c r="F63" s="421"/>
      <c r="G63" s="422"/>
      <c r="H63" s="76"/>
      <c r="I63" s="135"/>
      <c r="J63" s="131"/>
      <c r="K63" s="83"/>
      <c r="L63" s="83"/>
      <c r="M63" s="83"/>
      <c r="N63" s="83"/>
      <c r="O63" s="83"/>
      <c r="P63" s="82"/>
      <c r="Q63" s="83"/>
      <c r="R63" s="83"/>
      <c r="S63" s="83"/>
      <c r="T63" s="83"/>
      <c r="U63" s="83"/>
      <c r="V63" s="82"/>
      <c r="W63" s="83"/>
      <c r="X63" s="83"/>
      <c r="Y63" s="83"/>
      <c r="Z63" s="83"/>
      <c r="AA63" s="83"/>
      <c r="AB63" s="82"/>
      <c r="AC63" s="83"/>
      <c r="AD63" s="83"/>
      <c r="AE63" s="83"/>
      <c r="AF63" s="83"/>
      <c r="AG63" s="134"/>
      <c r="AH63" s="51"/>
      <c r="AI63" s="52"/>
      <c r="AJ63" s="63"/>
    </row>
    <row r="64" spans="2:36" ht="23.25" customHeight="1" x14ac:dyDescent="0.2">
      <c r="B64" s="442" t="s">
        <v>32</v>
      </c>
      <c r="C64" s="443"/>
      <c r="D64" s="443"/>
      <c r="E64" s="443"/>
      <c r="F64" s="443"/>
      <c r="G64" s="444"/>
      <c r="H64" s="16" t="s">
        <v>60</v>
      </c>
      <c r="I64" s="136" t="s">
        <v>135</v>
      </c>
      <c r="J64" s="132"/>
      <c r="K64" s="3"/>
      <c r="L64" s="3"/>
      <c r="M64" s="3"/>
      <c r="N64" s="3"/>
      <c r="O64" s="3"/>
      <c r="P64" s="2"/>
      <c r="Q64" s="3"/>
      <c r="R64" s="3"/>
      <c r="S64" s="3"/>
      <c r="T64" s="3"/>
      <c r="U64" s="3"/>
      <c r="V64" s="2"/>
      <c r="W64" s="3"/>
      <c r="X64" s="3"/>
      <c r="Y64" s="3"/>
      <c r="Z64" s="3"/>
      <c r="AA64" s="3"/>
      <c r="AB64" s="2" t="s">
        <v>27</v>
      </c>
      <c r="AC64" s="107"/>
      <c r="AD64" s="3"/>
      <c r="AE64" s="3"/>
      <c r="AF64" s="3"/>
      <c r="AG64" s="4"/>
      <c r="AH64" s="54">
        <f t="shared" ref="AH64:AH69" si="9">COUNTIF(J64:AG64,"P")</f>
        <v>1</v>
      </c>
      <c r="AI64" s="55">
        <f t="shared" ref="AI64:AI69" si="10">COUNTIF(J64:AG64,"E")</f>
        <v>0</v>
      </c>
      <c r="AJ64" s="64">
        <f>AI64/AH64</f>
        <v>0</v>
      </c>
    </row>
    <row r="65" spans="2:36" ht="23.25" customHeight="1" x14ac:dyDescent="0.2">
      <c r="B65" s="442" t="s">
        <v>51</v>
      </c>
      <c r="C65" s="443"/>
      <c r="D65" s="443"/>
      <c r="E65" s="443"/>
      <c r="F65" s="443"/>
      <c r="G65" s="444"/>
      <c r="H65" s="16" t="s">
        <v>58</v>
      </c>
      <c r="I65" s="137"/>
      <c r="J65" s="132"/>
      <c r="K65" s="3"/>
      <c r="L65" s="3"/>
      <c r="M65" s="3"/>
      <c r="N65" s="3"/>
      <c r="O65" s="3"/>
      <c r="P65" s="2"/>
      <c r="Q65" s="3"/>
      <c r="R65" s="3"/>
      <c r="S65" s="3"/>
      <c r="T65" s="3"/>
      <c r="U65" s="3"/>
      <c r="V65" s="2"/>
      <c r="W65" s="3"/>
      <c r="X65" s="3"/>
      <c r="Y65" s="3"/>
      <c r="Z65" s="3"/>
      <c r="AA65" s="3"/>
      <c r="AB65" s="2"/>
      <c r="AC65" s="3"/>
      <c r="AD65" s="3" t="s">
        <v>27</v>
      </c>
      <c r="AE65" s="3"/>
      <c r="AF65" s="3"/>
      <c r="AG65" s="4"/>
      <c r="AH65" s="54">
        <f t="shared" si="9"/>
        <v>1</v>
      </c>
      <c r="AI65" s="55">
        <f t="shared" si="10"/>
        <v>0</v>
      </c>
      <c r="AJ65" s="64">
        <f>AI65/AH65</f>
        <v>0</v>
      </c>
    </row>
    <row r="66" spans="2:36" ht="23.25" customHeight="1" x14ac:dyDescent="0.2">
      <c r="B66" s="445" t="s">
        <v>52</v>
      </c>
      <c r="C66" s="446"/>
      <c r="D66" s="446"/>
      <c r="E66" s="446"/>
      <c r="F66" s="446"/>
      <c r="G66" s="447"/>
      <c r="H66" s="18" t="s">
        <v>58</v>
      </c>
      <c r="I66" s="138" t="s">
        <v>107</v>
      </c>
      <c r="J66" s="132"/>
      <c r="K66" s="3"/>
      <c r="L66" s="3"/>
      <c r="M66" s="3"/>
      <c r="N66" s="3"/>
      <c r="O66" s="3"/>
      <c r="P66" s="2"/>
      <c r="Q66" s="3"/>
      <c r="R66" s="3"/>
      <c r="S66" s="3"/>
      <c r="T66" s="3"/>
      <c r="U66" s="3"/>
      <c r="V66" s="2"/>
      <c r="W66" s="3"/>
      <c r="X66" s="3"/>
      <c r="Y66" s="3"/>
      <c r="Z66" s="3"/>
      <c r="AA66" s="3"/>
      <c r="AB66" s="2"/>
      <c r="AC66" s="3"/>
      <c r="AD66" s="3" t="s">
        <v>27</v>
      </c>
      <c r="AE66" s="3"/>
      <c r="AG66" s="4"/>
      <c r="AH66" s="54">
        <f t="shared" si="9"/>
        <v>1</v>
      </c>
      <c r="AI66" s="55">
        <f t="shared" si="10"/>
        <v>0</v>
      </c>
      <c r="AJ66" s="64">
        <f>AI66/AH66</f>
        <v>0</v>
      </c>
    </row>
    <row r="67" spans="2:36" ht="23.25" customHeight="1" x14ac:dyDescent="0.2">
      <c r="B67" s="393" t="s">
        <v>45</v>
      </c>
      <c r="C67" s="394"/>
      <c r="D67" s="394"/>
      <c r="E67" s="394"/>
      <c r="F67" s="394"/>
      <c r="G67" s="395"/>
      <c r="H67" s="18" t="s">
        <v>58</v>
      </c>
      <c r="I67" s="138" t="s">
        <v>107</v>
      </c>
      <c r="J67" s="132"/>
      <c r="K67" s="3"/>
      <c r="L67" s="3"/>
      <c r="M67" s="3"/>
      <c r="N67" s="3"/>
      <c r="O67" s="4"/>
      <c r="P67" s="2"/>
      <c r="Q67" s="3"/>
      <c r="R67" s="3"/>
      <c r="S67" s="3"/>
      <c r="T67" s="3"/>
      <c r="U67" s="4"/>
      <c r="V67" s="2"/>
      <c r="W67" s="3"/>
      <c r="X67" s="3"/>
      <c r="Y67" s="3"/>
      <c r="Z67" s="3"/>
      <c r="AA67" s="4"/>
      <c r="AB67" s="2"/>
      <c r="AC67" s="3"/>
      <c r="AD67" s="3" t="s">
        <v>27</v>
      </c>
      <c r="AE67" s="3"/>
      <c r="AF67" s="3"/>
      <c r="AG67" s="4"/>
      <c r="AH67" s="69">
        <f t="shared" si="9"/>
        <v>1</v>
      </c>
      <c r="AI67" s="70">
        <f t="shared" si="10"/>
        <v>0</v>
      </c>
      <c r="AJ67" s="64">
        <f>AI67/AH67</f>
        <v>0</v>
      </c>
    </row>
    <row r="68" spans="2:36" ht="23.25" customHeight="1" x14ac:dyDescent="0.2">
      <c r="B68" s="458" t="s">
        <v>44</v>
      </c>
      <c r="C68" s="459"/>
      <c r="D68" s="459"/>
      <c r="E68" s="459"/>
      <c r="F68" s="459"/>
      <c r="G68" s="460"/>
      <c r="H68" s="18" t="s">
        <v>58</v>
      </c>
      <c r="I68" s="138" t="s">
        <v>107</v>
      </c>
      <c r="J68" s="132"/>
      <c r="K68" s="3"/>
      <c r="L68" s="3"/>
      <c r="M68" s="3"/>
      <c r="N68" s="3"/>
      <c r="O68" s="86"/>
      <c r="P68" s="3"/>
      <c r="Q68" s="3"/>
      <c r="R68" s="3"/>
      <c r="S68" s="3"/>
      <c r="T68" s="3"/>
      <c r="U68" s="86"/>
      <c r="V68" s="3"/>
      <c r="W68" s="3"/>
      <c r="X68" s="3"/>
      <c r="Y68" s="3"/>
      <c r="Z68" s="3"/>
      <c r="AA68" s="86"/>
      <c r="AB68" s="3"/>
      <c r="AC68" s="3"/>
      <c r="AD68" s="3"/>
      <c r="AE68" s="3"/>
      <c r="AF68" s="3" t="s">
        <v>27</v>
      </c>
      <c r="AG68" s="86"/>
      <c r="AH68" s="67">
        <f t="shared" si="9"/>
        <v>1</v>
      </c>
      <c r="AI68" s="66">
        <f t="shared" si="10"/>
        <v>0</v>
      </c>
      <c r="AJ68" s="142">
        <f>AI68/AH68*100</f>
        <v>0</v>
      </c>
    </row>
    <row r="69" spans="2:36" ht="23.25" customHeight="1" thickBot="1" x14ac:dyDescent="0.25">
      <c r="B69" s="461" t="s">
        <v>43</v>
      </c>
      <c r="C69" s="462"/>
      <c r="D69" s="462"/>
      <c r="E69" s="462"/>
      <c r="F69" s="462"/>
      <c r="G69" s="463"/>
      <c r="H69" s="39" t="s">
        <v>58</v>
      </c>
      <c r="I69" s="139" t="s">
        <v>107</v>
      </c>
      <c r="J69" s="133"/>
      <c r="K69" s="84"/>
      <c r="L69" s="84"/>
      <c r="M69" s="84"/>
      <c r="N69" s="84"/>
      <c r="O69" s="85"/>
      <c r="P69" s="84"/>
      <c r="Q69" s="84"/>
      <c r="R69" s="84"/>
      <c r="S69" s="84"/>
      <c r="T69" s="84"/>
      <c r="U69" s="85"/>
      <c r="V69" s="84"/>
      <c r="W69" s="84"/>
      <c r="X69" s="84"/>
      <c r="Y69" s="84"/>
      <c r="Z69" s="84"/>
      <c r="AA69" s="85"/>
      <c r="AB69" s="84"/>
      <c r="AC69" s="84"/>
      <c r="AD69" s="84"/>
      <c r="AE69" s="84"/>
      <c r="AF69" s="84" t="s">
        <v>27</v>
      </c>
      <c r="AG69" s="85"/>
      <c r="AH69" s="71">
        <f t="shared" si="9"/>
        <v>1</v>
      </c>
      <c r="AI69" s="66">
        <f t="shared" si="10"/>
        <v>0</v>
      </c>
      <c r="AJ69" s="143">
        <f>AI69/AH69*100</f>
        <v>0</v>
      </c>
    </row>
    <row r="70" spans="2:36" ht="19.5" customHeight="1" thickBot="1" x14ac:dyDescent="0.25">
      <c r="B70" s="129"/>
      <c r="C70" s="130"/>
      <c r="D70" s="130"/>
      <c r="E70" s="130"/>
      <c r="F70" s="130"/>
      <c r="G70" s="130"/>
      <c r="H70" s="121"/>
      <c r="I70" s="122"/>
      <c r="J70" s="123"/>
      <c r="K70" s="124"/>
      <c r="L70" s="124"/>
      <c r="M70" s="124"/>
      <c r="N70" s="124"/>
      <c r="O70" s="85"/>
      <c r="P70" s="123"/>
      <c r="Q70" s="124"/>
      <c r="R70" s="124"/>
      <c r="S70" s="124"/>
      <c r="T70" s="124"/>
      <c r="U70" s="125"/>
      <c r="V70" s="123"/>
      <c r="W70" s="124"/>
      <c r="X70" s="124"/>
      <c r="Y70" s="124"/>
      <c r="Z70" s="124"/>
      <c r="AA70" s="125"/>
      <c r="AB70" s="123"/>
      <c r="AC70" s="124"/>
      <c r="AD70" s="124"/>
      <c r="AE70" s="124"/>
      <c r="AF70" s="124"/>
      <c r="AG70" s="125"/>
      <c r="AH70" s="126"/>
      <c r="AI70" s="127"/>
      <c r="AJ70" s="128"/>
    </row>
    <row r="71" spans="2:36" ht="13.5" customHeight="1" thickBot="1" x14ac:dyDescent="0.25">
      <c r="B71" s="464"/>
      <c r="C71" s="465"/>
      <c r="D71" s="465"/>
      <c r="E71" s="465"/>
      <c r="F71" s="465"/>
      <c r="G71" s="465"/>
      <c r="H71" s="465"/>
      <c r="I71" s="465"/>
      <c r="J71" s="465"/>
      <c r="K71" s="465"/>
      <c r="L71" s="465"/>
      <c r="M71" s="465"/>
      <c r="N71" s="465"/>
      <c r="O71" s="465"/>
      <c r="P71" s="465"/>
      <c r="Q71" s="465"/>
      <c r="R71" s="465"/>
      <c r="S71" s="465"/>
      <c r="T71" s="465"/>
      <c r="U71" s="465"/>
      <c r="V71" s="465"/>
      <c r="W71" s="465"/>
      <c r="X71" s="465"/>
      <c r="Y71" s="465"/>
      <c r="Z71" s="465"/>
      <c r="AA71" s="465"/>
      <c r="AB71" s="465"/>
      <c r="AC71" s="465"/>
      <c r="AD71" s="465"/>
      <c r="AE71" s="465"/>
      <c r="AF71" s="465"/>
      <c r="AG71" s="466"/>
      <c r="AH71" s="140" t="e">
        <f>SUM(#REF!)</f>
        <v>#REF!</v>
      </c>
      <c r="AI71" s="140">
        <f>SUM(AI64:AI69)</f>
        <v>0</v>
      </c>
      <c r="AJ71" s="141" t="e">
        <f>+AI71/AH71</f>
        <v>#REF!</v>
      </c>
    </row>
    <row r="72" spans="2:36" s="72" customFormat="1" ht="20.25" hidden="1" customHeight="1" x14ac:dyDescent="0.2">
      <c r="B72" s="72" t="s">
        <v>63</v>
      </c>
      <c r="D72" s="72" t="s">
        <v>64</v>
      </c>
      <c r="H72"/>
      <c r="I72"/>
    </row>
    <row r="73" spans="2:36" ht="18.75" hidden="1" customHeight="1" x14ac:dyDescent="0.2">
      <c r="B73" s="440" t="s">
        <v>86</v>
      </c>
      <c r="C73" s="440"/>
      <c r="D73" s="440"/>
      <c r="E73" s="440"/>
      <c r="F73" s="440"/>
      <c r="G73" s="440"/>
      <c r="H73" s="441"/>
      <c r="I73" s="78" t="s">
        <v>33</v>
      </c>
      <c r="J73" s="380" t="s">
        <v>15</v>
      </c>
      <c r="K73" s="380"/>
      <c r="L73" s="380" t="s">
        <v>16</v>
      </c>
      <c r="M73" s="380"/>
      <c r="N73" s="380" t="s">
        <v>17</v>
      </c>
      <c r="O73" s="380"/>
      <c r="P73" s="380" t="s">
        <v>18</v>
      </c>
      <c r="Q73" s="380"/>
      <c r="R73" s="380" t="s">
        <v>19</v>
      </c>
      <c r="S73" s="380"/>
      <c r="T73" s="380" t="s">
        <v>20</v>
      </c>
      <c r="U73" s="380"/>
      <c r="V73" s="380" t="s">
        <v>21</v>
      </c>
      <c r="W73" s="380"/>
      <c r="X73" s="380" t="s">
        <v>22</v>
      </c>
      <c r="Y73" s="380"/>
      <c r="Z73" s="380" t="s">
        <v>23</v>
      </c>
      <c r="AA73" s="380"/>
      <c r="AB73" s="380" t="s">
        <v>24</v>
      </c>
      <c r="AC73" s="380"/>
      <c r="AD73" s="380" t="s">
        <v>25</v>
      </c>
      <c r="AE73" s="380"/>
      <c r="AF73" s="380" t="s">
        <v>26</v>
      </c>
      <c r="AG73" s="380"/>
      <c r="AH73" s="9"/>
      <c r="AI73" s="6"/>
      <c r="AJ73" s="6"/>
    </row>
    <row r="74" spans="2:36" ht="16.5" hidden="1" customHeight="1" x14ac:dyDescent="0.2">
      <c r="B74" s="440" t="s">
        <v>107</v>
      </c>
      <c r="C74" s="440"/>
      <c r="D74" s="440"/>
      <c r="E74" s="440"/>
      <c r="F74" s="440"/>
      <c r="G74" s="44" t="s">
        <v>62</v>
      </c>
      <c r="I74" s="79" t="s">
        <v>34</v>
      </c>
      <c r="J74" s="380">
        <f>COUNTIF(J17:J70,"P")</f>
        <v>15</v>
      </c>
      <c r="K74" s="380"/>
      <c r="L74" s="380">
        <f>COUNTIF(L17:L70,"P")</f>
        <v>15</v>
      </c>
      <c r="M74" s="380"/>
      <c r="N74" s="380">
        <f>COUNTIF(N17:N70,"P")</f>
        <v>11</v>
      </c>
      <c r="O74" s="380"/>
      <c r="P74" s="380">
        <f>COUNTIF(P17:P70,"P")</f>
        <v>15</v>
      </c>
      <c r="Q74" s="380"/>
      <c r="R74" s="380">
        <f>COUNTIF(R17:R70,"P")</f>
        <v>11</v>
      </c>
      <c r="S74" s="380"/>
      <c r="T74" s="380">
        <f>COUNTIF(T17:T70,"P")</f>
        <v>12</v>
      </c>
      <c r="U74" s="380"/>
      <c r="V74" s="380">
        <f>COUNTIF(V17:V70,"P")</f>
        <v>10</v>
      </c>
      <c r="W74" s="380"/>
      <c r="X74" s="380">
        <f>COUNTIF(X17:X70,"P")</f>
        <v>12</v>
      </c>
      <c r="Y74" s="380"/>
      <c r="Z74" s="380">
        <f>COUNTIF(Z17:Z70,"P")</f>
        <v>9</v>
      </c>
      <c r="AA74" s="380"/>
      <c r="AB74" s="380">
        <f>COUNTIF(AB17:AB70,"P")</f>
        <v>16</v>
      </c>
      <c r="AC74" s="380"/>
      <c r="AD74" s="380">
        <f>COUNTIF(AD17:AD70,"P")</f>
        <v>14</v>
      </c>
      <c r="AE74" s="380"/>
      <c r="AF74" s="380">
        <f>COUNTIF(AF17:AF70,"P")</f>
        <v>14</v>
      </c>
      <c r="AG74" s="380"/>
      <c r="AH74" s="9"/>
      <c r="AI74" s="6"/>
      <c r="AJ74" s="6"/>
    </row>
    <row r="75" spans="2:36" ht="12.75" hidden="1" customHeight="1" x14ac:dyDescent="0.2">
      <c r="G75" s="440"/>
      <c r="H75" s="441"/>
      <c r="I75" s="79" t="s">
        <v>35</v>
      </c>
      <c r="J75" s="380">
        <f>COUNTIF(K17:K69,"E")</f>
        <v>0</v>
      </c>
      <c r="K75" s="380"/>
      <c r="L75" s="380">
        <f>COUNTIF(M17:M69,"E")</f>
        <v>0</v>
      </c>
      <c r="M75" s="380"/>
      <c r="N75" s="380">
        <f>COUNTIF(O17:O69,"E")</f>
        <v>0</v>
      </c>
      <c r="O75" s="380"/>
      <c r="P75" s="380">
        <f>COUNTIF(Q17:Q69,"E")</f>
        <v>0</v>
      </c>
      <c r="Q75" s="380"/>
      <c r="R75" s="380">
        <f>COUNTIF(S17:S69,"E")</f>
        <v>0</v>
      </c>
      <c r="S75" s="380"/>
      <c r="T75" s="380">
        <f>COUNTIF(U17:U69,"E")</f>
        <v>0</v>
      </c>
      <c r="U75" s="380"/>
      <c r="V75" s="380">
        <f>COUNTIF(W17:W69,"E")</f>
        <v>0</v>
      </c>
      <c r="W75" s="380"/>
      <c r="X75" s="380">
        <f>COUNTIF(Y17:Y69,"E")</f>
        <v>0</v>
      </c>
      <c r="Y75" s="380"/>
      <c r="Z75" s="380">
        <f>COUNTIF(AA17:AA69,"E")</f>
        <v>0</v>
      </c>
      <c r="AA75" s="380"/>
      <c r="AB75" s="380">
        <f>COUNTIF(AC17:AC69,"E")</f>
        <v>0</v>
      </c>
      <c r="AC75" s="380"/>
      <c r="AD75" s="380">
        <f>COUNTIF(AE17:AE69,"E")</f>
        <v>0</v>
      </c>
      <c r="AE75" s="380"/>
      <c r="AF75" s="380">
        <f>COUNTIF(AG17:AG69,"E")</f>
        <v>0</v>
      </c>
      <c r="AG75" s="380"/>
      <c r="AH75" s="9"/>
      <c r="AI75" s="6"/>
      <c r="AJ75" s="6"/>
    </row>
    <row r="76" spans="2:36" ht="12" hidden="1" customHeight="1" x14ac:dyDescent="0.2">
      <c r="I76" s="79" t="s">
        <v>36</v>
      </c>
      <c r="J76" s="455">
        <f>J75/J74</f>
        <v>0</v>
      </c>
      <c r="K76" s="455"/>
      <c r="L76" s="455">
        <f>L75/L74</f>
        <v>0</v>
      </c>
      <c r="M76" s="455"/>
      <c r="N76" s="455">
        <f>N75/N74</f>
        <v>0</v>
      </c>
      <c r="O76" s="455"/>
      <c r="P76" s="455">
        <f>P75/P74</f>
        <v>0</v>
      </c>
      <c r="Q76" s="455"/>
      <c r="R76" s="455">
        <f>R75/R74</f>
        <v>0</v>
      </c>
      <c r="S76" s="455"/>
      <c r="T76" s="455">
        <f>T75/T74</f>
        <v>0</v>
      </c>
      <c r="U76" s="455"/>
      <c r="V76" s="455">
        <f>V75/V74</f>
        <v>0</v>
      </c>
      <c r="W76" s="455"/>
      <c r="X76" s="455">
        <f>X75/X74</f>
        <v>0</v>
      </c>
      <c r="Y76" s="455"/>
      <c r="Z76" s="455">
        <f>Z75/Z74</f>
        <v>0</v>
      </c>
      <c r="AA76" s="455"/>
      <c r="AB76" s="455">
        <f>AB75/AB74</f>
        <v>0</v>
      </c>
      <c r="AC76" s="455"/>
      <c r="AD76" s="455">
        <f>AD75/AD74</f>
        <v>0</v>
      </c>
      <c r="AE76" s="455"/>
      <c r="AF76" s="455">
        <f>AF75/AF74</f>
        <v>0</v>
      </c>
      <c r="AG76" s="455"/>
      <c r="AH76" s="9"/>
      <c r="AI76" s="6"/>
      <c r="AJ76" s="6"/>
    </row>
    <row r="77" spans="2:36" ht="17.25" hidden="1" customHeight="1" x14ac:dyDescent="0.2">
      <c r="B77" s="456" t="s">
        <v>326</v>
      </c>
      <c r="C77" s="456"/>
      <c r="D77" s="456"/>
      <c r="E77" s="456"/>
      <c r="F77" s="456"/>
      <c r="G77" s="440"/>
      <c r="H77" s="441"/>
      <c r="I77" s="79" t="s">
        <v>37</v>
      </c>
      <c r="J77" s="455">
        <f>+SUM(J75:O75)/SUM(J74:O74)</f>
        <v>0</v>
      </c>
      <c r="K77" s="455"/>
      <c r="L77" s="455"/>
      <c r="M77" s="455"/>
      <c r="N77" s="455"/>
      <c r="O77" s="455"/>
      <c r="P77" s="455">
        <f>+SUM(P75:U75)/SUM(P74:U74)</f>
        <v>0</v>
      </c>
      <c r="Q77" s="455"/>
      <c r="R77" s="455"/>
      <c r="S77" s="455"/>
      <c r="T77" s="455"/>
      <c r="U77" s="455"/>
      <c r="V77" s="455">
        <f>+SUM(V75:AA75)/SUM(V74:AA74)</f>
        <v>0</v>
      </c>
      <c r="W77" s="455"/>
      <c r="X77" s="455"/>
      <c r="Y77" s="455"/>
      <c r="Z77" s="455"/>
      <c r="AA77" s="455"/>
      <c r="AB77" s="455">
        <f>+SUM(AB75:AG75)/SUM(AB74:AG74)</f>
        <v>0</v>
      </c>
      <c r="AC77" s="455"/>
      <c r="AD77" s="455"/>
      <c r="AE77" s="455"/>
      <c r="AF77" s="455"/>
      <c r="AG77" s="455"/>
      <c r="AH77" s="9"/>
      <c r="AI77" s="6"/>
      <c r="AJ77" s="6"/>
    </row>
    <row r="78" spans="2:36" ht="16.5" hidden="1" customHeight="1" x14ac:dyDescent="0.2">
      <c r="B78" s="456"/>
      <c r="C78" s="456"/>
      <c r="D78" s="456"/>
      <c r="E78" s="456"/>
      <c r="F78" s="456"/>
      <c r="G78" s="44" t="s">
        <v>62</v>
      </c>
      <c r="H78" s="80"/>
      <c r="I78" s="79" t="s">
        <v>38</v>
      </c>
      <c r="J78" s="454">
        <f>J74</f>
        <v>15</v>
      </c>
      <c r="K78" s="457"/>
      <c r="L78" s="454">
        <f>J78+L74</f>
        <v>30</v>
      </c>
      <c r="M78" s="454"/>
      <c r="N78" s="451">
        <f>L78+N74</f>
        <v>41</v>
      </c>
      <c r="O78" s="451"/>
      <c r="P78" s="454">
        <f>N78+P74</f>
        <v>56</v>
      </c>
      <c r="Q78" s="454"/>
      <c r="R78" s="454">
        <f>P78+R74</f>
        <v>67</v>
      </c>
      <c r="S78" s="454"/>
      <c r="T78" s="451">
        <f>R78+T74</f>
        <v>79</v>
      </c>
      <c r="U78" s="451"/>
      <c r="V78" s="454">
        <f>T78+V74</f>
        <v>89</v>
      </c>
      <c r="W78" s="454"/>
      <c r="X78" s="454">
        <f>V78+X74</f>
        <v>101</v>
      </c>
      <c r="Y78" s="454"/>
      <c r="Z78" s="451">
        <f>X78+Z74</f>
        <v>110</v>
      </c>
      <c r="AA78" s="451"/>
      <c r="AB78" s="454">
        <f>Z78+AB74</f>
        <v>126</v>
      </c>
      <c r="AC78" s="454"/>
      <c r="AD78" s="454">
        <f>AB78+AD74</f>
        <v>140</v>
      </c>
      <c r="AE78" s="454"/>
      <c r="AF78" s="451">
        <f>AD78+AF74</f>
        <v>154</v>
      </c>
      <c r="AG78" s="451"/>
      <c r="AH78" s="9"/>
      <c r="AI78" s="6"/>
      <c r="AJ78" s="6"/>
    </row>
    <row r="79" spans="2:36" ht="12.75" hidden="1" customHeight="1" x14ac:dyDescent="0.2">
      <c r="B79" s="440" t="s">
        <v>126</v>
      </c>
      <c r="C79" s="440"/>
      <c r="D79" s="440"/>
      <c r="E79" s="440"/>
      <c r="F79" s="440"/>
      <c r="G79" s="440"/>
      <c r="H79" s="441"/>
      <c r="I79" s="79" t="s">
        <v>39</v>
      </c>
      <c r="J79" s="454">
        <f>J75</f>
        <v>0</v>
      </c>
      <c r="K79" s="457"/>
      <c r="L79" s="454">
        <f>J79+L75</f>
        <v>0</v>
      </c>
      <c r="M79" s="454"/>
      <c r="N79" s="451">
        <f>L79+N75</f>
        <v>0</v>
      </c>
      <c r="O79" s="451"/>
      <c r="P79" s="454">
        <f>N79+P75</f>
        <v>0</v>
      </c>
      <c r="Q79" s="454"/>
      <c r="R79" s="454">
        <f>P79+R75</f>
        <v>0</v>
      </c>
      <c r="S79" s="454"/>
      <c r="T79" s="451">
        <f>R79+T75</f>
        <v>0</v>
      </c>
      <c r="U79" s="451"/>
      <c r="V79" s="454">
        <f>T79+V75</f>
        <v>0</v>
      </c>
      <c r="W79" s="454"/>
      <c r="X79" s="454">
        <f>V79+X75</f>
        <v>0</v>
      </c>
      <c r="Y79" s="454"/>
      <c r="Z79" s="451">
        <f>X79+Z75</f>
        <v>0</v>
      </c>
      <c r="AA79" s="451"/>
      <c r="AB79" s="454">
        <f>Z79+AB75</f>
        <v>0</v>
      </c>
      <c r="AC79" s="454"/>
      <c r="AD79" s="454">
        <f>AB79+AD75</f>
        <v>0</v>
      </c>
      <c r="AE79" s="454"/>
      <c r="AF79" s="451">
        <f>AD79+AF75</f>
        <v>0</v>
      </c>
      <c r="AG79" s="451"/>
      <c r="AH79" s="9"/>
      <c r="AI79" s="6"/>
      <c r="AJ79" s="6"/>
    </row>
    <row r="80" spans="2:36" ht="12.75" hidden="1" customHeight="1" x14ac:dyDescent="0.2">
      <c r="G80" s="44" t="s">
        <v>62</v>
      </c>
      <c r="I80" s="81" t="s">
        <v>40</v>
      </c>
      <c r="J80" s="452">
        <f>+J79/J78</f>
        <v>0</v>
      </c>
      <c r="K80" s="453"/>
      <c r="L80" s="452">
        <f>+L79/L78</f>
        <v>0</v>
      </c>
      <c r="M80" s="453"/>
      <c r="N80" s="452">
        <f>+N79/N78</f>
        <v>0</v>
      </c>
      <c r="O80" s="453"/>
      <c r="P80" s="452">
        <f>+P79/P78</f>
        <v>0</v>
      </c>
      <c r="Q80" s="453"/>
      <c r="R80" s="452">
        <f>+R79/R78</f>
        <v>0</v>
      </c>
      <c r="S80" s="453"/>
      <c r="T80" s="452">
        <f>+T79/T78</f>
        <v>0</v>
      </c>
      <c r="U80" s="453"/>
      <c r="V80" s="452">
        <f>+V79/V78</f>
        <v>0</v>
      </c>
      <c r="W80" s="453"/>
      <c r="X80" s="452">
        <f>+X79/X78</f>
        <v>0</v>
      </c>
      <c r="Y80" s="453"/>
      <c r="Z80" s="452">
        <f>+Z79/Z78</f>
        <v>0</v>
      </c>
      <c r="AA80" s="453"/>
      <c r="AB80" s="452">
        <f>+AB79/AB78</f>
        <v>0</v>
      </c>
      <c r="AC80" s="453"/>
      <c r="AD80" s="452">
        <f>+AD79/AD78</f>
        <v>0</v>
      </c>
      <c r="AE80" s="453"/>
      <c r="AF80" s="452">
        <f>+AF79/AF78</f>
        <v>0</v>
      </c>
      <c r="AG80" s="453"/>
      <c r="AH80" s="9"/>
      <c r="AI80" s="6"/>
      <c r="AJ80" s="6"/>
    </row>
    <row r="81" spans="2:36" ht="55.5" hidden="1" customHeight="1" x14ac:dyDescent="0.2">
      <c r="B81" s="448"/>
      <c r="C81" s="449"/>
      <c r="D81" s="449"/>
      <c r="E81" s="449"/>
      <c r="F81" s="449"/>
      <c r="G81" s="449"/>
      <c r="H81" s="449"/>
      <c r="I81" s="449"/>
      <c r="J81" s="449"/>
      <c r="K81" s="449"/>
      <c r="L81" s="449"/>
      <c r="M81" s="449"/>
      <c r="N81" s="449"/>
      <c r="O81" s="449"/>
      <c r="P81" s="449"/>
      <c r="Q81" s="449"/>
      <c r="R81" s="449"/>
      <c r="S81" s="449"/>
      <c r="T81" s="449"/>
      <c r="U81" s="449"/>
      <c r="V81" s="449"/>
      <c r="W81" s="449"/>
      <c r="X81" s="449"/>
      <c r="Y81" s="449"/>
      <c r="Z81" s="449"/>
      <c r="AA81" s="449"/>
      <c r="AB81" s="449"/>
      <c r="AC81" s="449"/>
      <c r="AD81" s="449"/>
      <c r="AE81" s="449"/>
      <c r="AF81" s="449"/>
      <c r="AG81" s="449"/>
      <c r="AH81" s="449"/>
      <c r="AI81" s="449"/>
      <c r="AJ81" s="450"/>
    </row>
  </sheetData>
  <sheetProtection formatCells="0" formatColumns="0"/>
  <autoFilter ref="B6:AJ80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</autoFilter>
  <mergeCells count="182">
    <mergeCell ref="J74:K74"/>
    <mergeCell ref="T76:U76"/>
    <mergeCell ref="V76:W76"/>
    <mergeCell ref="X76:Y76"/>
    <mergeCell ref="Z76:AA76"/>
    <mergeCell ref="Z75:AA75"/>
    <mergeCell ref="X74:Y74"/>
    <mergeCell ref="L74:M74"/>
    <mergeCell ref="N74:O74"/>
    <mergeCell ref="P74:Q74"/>
    <mergeCell ref="R74:S74"/>
    <mergeCell ref="T75:U75"/>
    <mergeCell ref="V75:W75"/>
    <mergeCell ref="T74:U74"/>
    <mergeCell ref="V74:W74"/>
    <mergeCell ref="X75:Y75"/>
    <mergeCell ref="L75:M75"/>
    <mergeCell ref="N75:O75"/>
    <mergeCell ref="AF73:AG73"/>
    <mergeCell ref="J73:K73"/>
    <mergeCell ref="T73:U73"/>
    <mergeCell ref="V73:W73"/>
    <mergeCell ref="X73:Y73"/>
    <mergeCell ref="Z73:AA73"/>
    <mergeCell ref="B68:G68"/>
    <mergeCell ref="B69:G69"/>
    <mergeCell ref="B71:AG71"/>
    <mergeCell ref="B73:F73"/>
    <mergeCell ref="G73:H73"/>
    <mergeCell ref="AB73:AC73"/>
    <mergeCell ref="AD73:AE73"/>
    <mergeCell ref="L73:M73"/>
    <mergeCell ref="N73:O73"/>
    <mergeCell ref="P73:Q73"/>
    <mergeCell ref="R73:S73"/>
    <mergeCell ref="B77:F78"/>
    <mergeCell ref="X79:Y79"/>
    <mergeCell ref="Z79:AA79"/>
    <mergeCell ref="AB79:AC79"/>
    <mergeCell ref="AD79:AE79"/>
    <mergeCell ref="AB78:AC78"/>
    <mergeCell ref="AD78:AE78"/>
    <mergeCell ref="J77:O77"/>
    <mergeCell ref="P77:U77"/>
    <mergeCell ref="V77:AA77"/>
    <mergeCell ref="T78:U78"/>
    <mergeCell ref="V78:W78"/>
    <mergeCell ref="X78:Y78"/>
    <mergeCell ref="Z78:AA78"/>
    <mergeCell ref="J78:K78"/>
    <mergeCell ref="L78:M78"/>
    <mergeCell ref="N78:O78"/>
    <mergeCell ref="G77:H77"/>
    <mergeCell ref="B79:F79"/>
    <mergeCell ref="G79:H79"/>
    <mergeCell ref="J79:K79"/>
    <mergeCell ref="L79:M79"/>
    <mergeCell ref="N79:O79"/>
    <mergeCell ref="P79:Q79"/>
    <mergeCell ref="P78:Q78"/>
    <mergeCell ref="R78:S78"/>
    <mergeCell ref="AB74:AC74"/>
    <mergeCell ref="AB80:AC80"/>
    <mergeCell ref="AD80:AE80"/>
    <mergeCell ref="AF80:AG80"/>
    <mergeCell ref="AF78:AG78"/>
    <mergeCell ref="AB76:AC76"/>
    <mergeCell ref="AD76:AE76"/>
    <mergeCell ref="AB75:AC75"/>
    <mergeCell ref="AD75:AE75"/>
    <mergeCell ref="AF75:AG75"/>
    <mergeCell ref="AF76:AG76"/>
    <mergeCell ref="AB77:AG77"/>
    <mergeCell ref="P75:Q75"/>
    <mergeCell ref="R75:S75"/>
    <mergeCell ref="Z74:AA74"/>
    <mergeCell ref="AD74:AE74"/>
    <mergeCell ref="B81:AJ81"/>
    <mergeCell ref="B51:G51"/>
    <mergeCell ref="B50:G50"/>
    <mergeCell ref="AF79:AG79"/>
    <mergeCell ref="J80:K80"/>
    <mergeCell ref="L80:M80"/>
    <mergeCell ref="N80:O80"/>
    <mergeCell ref="P80:Q80"/>
    <mergeCell ref="R80:S80"/>
    <mergeCell ref="T80:U80"/>
    <mergeCell ref="V80:W80"/>
    <mergeCell ref="X80:Y80"/>
    <mergeCell ref="Z80:AA80"/>
    <mergeCell ref="T79:U79"/>
    <mergeCell ref="V79:W79"/>
    <mergeCell ref="J76:K76"/>
    <mergeCell ref="L76:M76"/>
    <mergeCell ref="N76:O76"/>
    <mergeCell ref="P76:Q76"/>
    <mergeCell ref="R76:S76"/>
    <mergeCell ref="J75:K75"/>
    <mergeCell ref="AF74:AG74"/>
    <mergeCell ref="B74:F74"/>
    <mergeCell ref="R79:S79"/>
    <mergeCell ref="B52:G52"/>
    <mergeCell ref="G75:H75"/>
    <mergeCell ref="B47:G47"/>
    <mergeCell ref="B43:G43"/>
    <mergeCell ref="B44:G44"/>
    <mergeCell ref="B63:G63"/>
    <mergeCell ref="B64:G64"/>
    <mergeCell ref="B65:G65"/>
    <mergeCell ref="B66:G66"/>
    <mergeCell ref="B59:G59"/>
    <mergeCell ref="B55:G55"/>
    <mergeCell ref="B53:G53"/>
    <mergeCell ref="B60:G60"/>
    <mergeCell ref="B54:G54"/>
    <mergeCell ref="B57:G57"/>
    <mergeCell ref="V14:AA14"/>
    <mergeCell ref="B17:G17"/>
    <mergeCell ref="B20:G20"/>
    <mergeCell ref="B21:G21"/>
    <mergeCell ref="B22:G22"/>
    <mergeCell ref="B67:G67"/>
    <mergeCell ref="B19:G19"/>
    <mergeCell ref="B25:G25"/>
    <mergeCell ref="B26:G26"/>
    <mergeCell ref="B27:G27"/>
    <mergeCell ref="B29:G29"/>
    <mergeCell ref="B35:G35"/>
    <mergeCell ref="B30:G30"/>
    <mergeCell ref="B31:G31"/>
    <mergeCell ref="B58:G58"/>
    <mergeCell ref="B40:G40"/>
    <mergeCell ref="B33:G33"/>
    <mergeCell ref="B46:G46"/>
    <mergeCell ref="B34:G34"/>
    <mergeCell ref="B42:G42"/>
    <mergeCell ref="B56:G56"/>
    <mergeCell ref="B37:G37"/>
    <mergeCell ref="B38:G38"/>
    <mergeCell ref="B39:G39"/>
    <mergeCell ref="B1:G1"/>
    <mergeCell ref="H1:Y1"/>
    <mergeCell ref="Z1:AF1"/>
    <mergeCell ref="AG1:AJ1"/>
    <mergeCell ref="B3:F3"/>
    <mergeCell ref="H3:T3"/>
    <mergeCell ref="U3:Y3"/>
    <mergeCell ref="Z3:AE3"/>
    <mergeCell ref="AF3:AJ3"/>
    <mergeCell ref="B4:F4"/>
    <mergeCell ref="H4:T4"/>
    <mergeCell ref="U4:Y4"/>
    <mergeCell ref="Z4:AE4"/>
    <mergeCell ref="AF4:AJ4"/>
    <mergeCell ref="B6:AJ6"/>
    <mergeCell ref="B7:AJ7"/>
    <mergeCell ref="B8:AJ8"/>
    <mergeCell ref="B9:AJ12"/>
    <mergeCell ref="B13:AJ13"/>
    <mergeCell ref="B14:G16"/>
    <mergeCell ref="B36:G36"/>
    <mergeCell ref="AB14:AG14"/>
    <mergeCell ref="AH14:AJ15"/>
    <mergeCell ref="J15:K15"/>
    <mergeCell ref="L15:M15"/>
    <mergeCell ref="N15:O15"/>
    <mergeCell ref="Z15:AA15"/>
    <mergeCell ref="AB15:AC15"/>
    <mergeCell ref="AD15:AE15"/>
    <mergeCell ref="AF15:AG15"/>
    <mergeCell ref="P15:Q15"/>
    <mergeCell ref="R15:S15"/>
    <mergeCell ref="T15:U15"/>
    <mergeCell ref="V15:W15"/>
    <mergeCell ref="X15:Y15"/>
    <mergeCell ref="B23:G23"/>
    <mergeCell ref="B18:G18"/>
    <mergeCell ref="B24:G24"/>
    <mergeCell ref="H14:H16"/>
    <mergeCell ref="I14:I16"/>
    <mergeCell ref="J14:O14"/>
    <mergeCell ref="P14:U14"/>
  </mergeCells>
  <conditionalFormatting sqref="B63:B1048576 B42:B48 B1:B40 B50:B61">
    <cfRule type="duplicateValues" dxfId="64" priority="452"/>
  </conditionalFormatting>
  <conditionalFormatting sqref="J16 L16 N16 P16 R16 T16 V16 X16 Z16 AB16 AD16 AF16 AH16">
    <cfRule type="cellIs" dxfId="63" priority="436" stopIfTrue="1" operator="equal">
      <formula>"""P"""</formula>
    </cfRule>
  </conditionalFormatting>
  <conditionalFormatting sqref="J47:N48">
    <cfRule type="cellIs" dxfId="62" priority="142" stopIfTrue="1" operator="equal">
      <formula>"E"</formula>
    </cfRule>
  </conditionalFormatting>
  <conditionalFormatting sqref="J17:P18 O20:P22">
    <cfRule type="cellIs" dxfId="61" priority="191" stopIfTrue="1" operator="equal">
      <formula>"P"</formula>
    </cfRule>
    <cfRule type="cellIs" dxfId="60" priority="192" stopIfTrue="1" operator="equal">
      <formula>"E"</formula>
    </cfRule>
  </conditionalFormatting>
  <conditionalFormatting sqref="J25:S27">
    <cfRule type="cellIs" dxfId="59" priority="363" stopIfTrue="1" operator="equal">
      <formula>"E"</formula>
    </cfRule>
    <cfRule type="cellIs" dxfId="58" priority="362" stopIfTrue="1" operator="equal">
      <formula>"P"</formula>
    </cfRule>
  </conditionalFormatting>
  <conditionalFormatting sqref="J40:T40">
    <cfRule type="cellIs" dxfId="57" priority="160" stopIfTrue="1" operator="equal">
      <formula>"E"</formula>
    </cfRule>
  </conditionalFormatting>
  <conditionalFormatting sqref="J42:T42">
    <cfRule type="cellIs" dxfId="56" priority="164" stopIfTrue="1" operator="equal">
      <formula>"E"</formula>
    </cfRule>
  </conditionalFormatting>
  <conditionalFormatting sqref="J63:AA70">
    <cfRule type="cellIs" dxfId="55" priority="216" stopIfTrue="1" operator="equal">
      <formula>"E"</formula>
    </cfRule>
    <cfRule type="cellIs" dxfId="54" priority="215" stopIfTrue="1" operator="equal">
      <formula>"P"</formula>
    </cfRule>
  </conditionalFormatting>
  <conditionalFormatting sqref="J28:AG37">
    <cfRule type="cellIs" dxfId="53" priority="269" stopIfTrue="1" operator="equal">
      <formula>"E"</formula>
    </cfRule>
  </conditionalFormatting>
  <conditionalFormatting sqref="J28:AG40">
    <cfRule type="cellIs" dxfId="52" priority="143" stopIfTrue="1" operator="equal">
      <formula>"P"</formula>
    </cfRule>
  </conditionalFormatting>
  <conditionalFormatting sqref="J42:AG48">
    <cfRule type="cellIs" dxfId="51" priority="141" stopIfTrue="1" operator="equal">
      <formula>"P"</formula>
    </cfRule>
  </conditionalFormatting>
  <conditionalFormatting sqref="J46:AG46">
    <cfRule type="cellIs" dxfId="50" priority="397" stopIfTrue="1" operator="equal">
      <formula>"E"</formula>
    </cfRule>
  </conditionalFormatting>
  <conditionalFormatting sqref="J50:AG50">
    <cfRule type="cellIs" dxfId="49" priority="346" stopIfTrue="1" operator="equal">
      <formula>"P"</formula>
    </cfRule>
    <cfRule type="cellIs" dxfId="48" priority="347" stopIfTrue="1" operator="equal">
      <formula>"E"</formula>
    </cfRule>
  </conditionalFormatting>
  <conditionalFormatting sqref="J52:AG61">
    <cfRule type="cellIs" dxfId="47" priority="321" stopIfTrue="1" operator="equal">
      <formula>"E"</formula>
    </cfRule>
    <cfRule type="cellIs" dxfId="46" priority="320" stopIfTrue="1" operator="equal">
      <formula>"P"</formula>
    </cfRule>
  </conditionalFormatting>
  <conditionalFormatting sqref="K19:P19">
    <cfRule type="cellIs" dxfId="45" priority="151" stopIfTrue="1" operator="equal">
      <formula>"P"</formula>
    </cfRule>
    <cfRule type="cellIs" dxfId="44" priority="152" stopIfTrue="1" operator="equal">
      <formula>"E"</formula>
    </cfRule>
  </conditionalFormatting>
  <conditionalFormatting sqref="Q18:T18 AF18:AG18 AC18:AE19">
    <cfRule type="cellIs" dxfId="43" priority="367" stopIfTrue="1" operator="equal">
      <formula>"E"</formula>
    </cfRule>
    <cfRule type="cellIs" dxfId="42" priority="366" stopIfTrue="1" operator="equal">
      <formula>"P"</formula>
    </cfRule>
  </conditionalFormatting>
  <conditionalFormatting sqref="Q17:AG17">
    <cfRule type="cellIs" dxfId="41" priority="412" stopIfTrue="1" operator="equal">
      <formula>"P"</formula>
    </cfRule>
    <cfRule type="cellIs" dxfId="40" priority="413" stopIfTrue="1" operator="equal">
      <formula>"E"</formula>
    </cfRule>
  </conditionalFormatting>
  <conditionalFormatting sqref="T19:T26">
    <cfRule type="cellIs" dxfId="39" priority="145" stopIfTrue="1" operator="equal">
      <formula>"P"</formula>
    </cfRule>
    <cfRule type="cellIs" dxfId="38" priority="146" stopIfTrue="1" operator="equal">
      <formula>"E"</formula>
    </cfRule>
  </conditionalFormatting>
  <conditionalFormatting sqref="T27:AG27">
    <cfRule type="cellIs" dxfId="37" priority="177" stopIfTrue="1" operator="equal">
      <formula>"P"</formula>
    </cfRule>
    <cfRule type="cellIs" dxfId="36" priority="178" stopIfTrue="1" operator="equal">
      <formula>"E"</formula>
    </cfRule>
  </conditionalFormatting>
  <conditionalFormatting sqref="U18:U20">
    <cfRule type="cellIs" dxfId="35" priority="186" stopIfTrue="1" operator="equal">
      <formula>"E"</formula>
    </cfRule>
    <cfRule type="cellIs" dxfId="34" priority="185" stopIfTrue="1" operator="equal">
      <formula>"P"</formula>
    </cfRule>
  </conditionalFormatting>
  <conditionalFormatting sqref="U22:V26">
    <cfRule type="cellIs" dxfId="33" priority="189" stopIfTrue="1" operator="equal">
      <formula>"P"</formula>
    </cfRule>
    <cfRule type="cellIs" dxfId="32" priority="190" stopIfTrue="1" operator="equal">
      <formula>"E"</formula>
    </cfRule>
  </conditionalFormatting>
  <conditionalFormatting sqref="V19:Y20">
    <cfRule type="cellIs" dxfId="31" priority="253" stopIfTrue="1" operator="equal">
      <formula>"E"</formula>
    </cfRule>
    <cfRule type="cellIs" dxfId="30" priority="252" stopIfTrue="1" operator="equal">
      <formula>"P"</formula>
    </cfRule>
  </conditionalFormatting>
  <conditionalFormatting sqref="V18:AB18">
    <cfRule type="cellIs" dxfId="29" priority="365" stopIfTrue="1" operator="equal">
      <formula>"E"</formula>
    </cfRule>
    <cfRule type="cellIs" dxfId="28" priority="364" stopIfTrue="1" operator="equal">
      <formula>"P"</formula>
    </cfRule>
  </conditionalFormatting>
  <conditionalFormatting sqref="V51:AB51">
    <cfRule type="cellIs" dxfId="27" priority="259" stopIfTrue="1" operator="equal">
      <formula>"E"</formula>
    </cfRule>
    <cfRule type="cellIs" dxfId="26" priority="258" stopIfTrue="1" operator="equal">
      <formula>"P"</formula>
    </cfRule>
  </conditionalFormatting>
  <conditionalFormatting sqref="W25:AG26">
    <cfRule type="cellIs" dxfId="25" priority="369" stopIfTrue="1" operator="equal">
      <formula>"E"</formula>
    </cfRule>
    <cfRule type="cellIs" dxfId="24" priority="368" stopIfTrue="1" operator="equal">
      <formula>"P"</formula>
    </cfRule>
  </conditionalFormatting>
  <conditionalFormatting sqref="Z19:Z21">
    <cfRule type="cellIs" dxfId="23" priority="173" stopIfTrue="1" operator="equal">
      <formula>"P"</formula>
    </cfRule>
    <cfRule type="cellIs" dxfId="22" priority="174" stopIfTrue="1" operator="equal">
      <formula>"E"</formula>
    </cfRule>
  </conditionalFormatting>
  <conditionalFormatting sqref="AA42:AG42">
    <cfRule type="cellIs" dxfId="21" priority="150" stopIfTrue="1" operator="equal">
      <formula>"E"</formula>
    </cfRule>
  </conditionalFormatting>
  <conditionalFormatting sqref="AB19">
    <cfRule type="cellIs" dxfId="20" priority="167" stopIfTrue="1" operator="equal">
      <formula>"P"</formula>
    </cfRule>
    <cfRule type="cellIs" dxfId="19" priority="168" stopIfTrue="1" operator="equal">
      <formula>"E"</formula>
    </cfRule>
  </conditionalFormatting>
  <conditionalFormatting sqref="AB46:AB48 AG18:AG24 V50 AB50 V33:V40 J51:V51 Q19:S22 J19:J24 AA20:AE20 J20:L21 M20:N24 U21:Y21 AA21 K22:L22 W22:AA22 J23:L24 O23:S24 W23:AE24 V42:V44">
    <cfRule type="cellIs" dxfId="18" priority="437" stopIfTrue="1" operator="equal">
      <formula>"P"</formula>
    </cfRule>
  </conditionalFormatting>
  <conditionalFormatting sqref="AB64:AC66">
    <cfRule type="cellIs" dxfId="17" priority="206" stopIfTrue="1" operator="equal">
      <formula>"E"</formula>
    </cfRule>
    <cfRule type="cellIs" dxfId="16" priority="205" stopIfTrue="1" operator="equal">
      <formula>"P"</formula>
    </cfRule>
  </conditionalFormatting>
  <conditionalFormatting sqref="AB21:AE22">
    <cfRule type="cellIs" dxfId="15" priority="193" stopIfTrue="1" operator="equal">
      <formula>"P"</formula>
    </cfRule>
    <cfRule type="cellIs" dxfId="14" priority="194" stopIfTrue="1" operator="equal">
      <formula>"E"</formula>
    </cfRule>
  </conditionalFormatting>
  <conditionalFormatting sqref="AB38:AG38">
    <cfRule type="cellIs" dxfId="13" priority="144" stopIfTrue="1" operator="equal">
      <formula>"E"</formula>
    </cfRule>
  </conditionalFormatting>
  <conditionalFormatting sqref="AB51:AG51">
    <cfRule type="cellIs" dxfId="12" priority="256" stopIfTrue="1" operator="equal">
      <formula>"P"</formula>
    </cfRule>
    <cfRule type="cellIs" dxfId="11" priority="257" stopIfTrue="1" operator="equal">
      <formula>"E"</formula>
    </cfRule>
  </conditionalFormatting>
  <conditionalFormatting sqref="AB63:AG63">
    <cfRule type="cellIs" dxfId="10" priority="200" stopIfTrue="1" operator="equal">
      <formula>"E"</formula>
    </cfRule>
    <cfRule type="cellIs" dxfId="9" priority="199" stopIfTrue="1" operator="equal">
      <formula>"P"</formula>
    </cfRule>
  </conditionalFormatting>
  <conditionalFormatting sqref="AB67:AG70">
    <cfRule type="cellIs" dxfId="8" priority="198" stopIfTrue="1" operator="equal">
      <formula>"E"</formula>
    </cfRule>
    <cfRule type="cellIs" dxfId="7" priority="197" stopIfTrue="1" operator="equal">
      <formula>"P"</formula>
    </cfRule>
  </conditionalFormatting>
  <conditionalFormatting sqref="AD64:AF65 AD66:AE66">
    <cfRule type="cellIs" dxfId="6" priority="208" stopIfTrue="1" operator="equal">
      <formula>"E"</formula>
    </cfRule>
    <cfRule type="cellIs" dxfId="5" priority="207" stopIfTrue="1" operator="equal">
      <formula>"P"</formula>
    </cfRule>
  </conditionalFormatting>
  <conditionalFormatting sqref="AF19:AF24">
    <cfRule type="cellIs" dxfId="4" priority="170" stopIfTrue="1" operator="equal">
      <formula>"E"</formula>
    </cfRule>
    <cfRule type="cellIs" dxfId="3" priority="169" stopIfTrue="1" operator="equal">
      <formula>"P"</formula>
    </cfRule>
  </conditionalFormatting>
  <conditionalFormatting sqref="AG18:AG24 Q19:S22 J19:J24 AA20:AE20 J20:L21 M20:N24 U21:Y21 AA21 K22:L22 W22:AA22 J23:L24 O23:S24 W23:AE24 V33:V40 J38:AA38 J39:AG39 U40:AG40 U42:Z42 V42:V44 J43:AG45 AB46:AB48 O47:AG48 V50 AB50 J51:V51">
    <cfRule type="cellIs" dxfId="2" priority="438" stopIfTrue="1" operator="equal">
      <formula>"E"</formula>
    </cfRule>
  </conditionalFormatting>
  <conditionalFormatting sqref="AG64:AG66">
    <cfRule type="cellIs" dxfId="1" priority="204" stopIfTrue="1" operator="equal">
      <formula>"E"</formula>
    </cfRule>
    <cfRule type="cellIs" dxfId="0" priority="203" stopIfTrue="1" operator="equal">
      <formula>"P"</formula>
    </cfRule>
  </conditionalFormatting>
  <dataValidations count="1">
    <dataValidation allowBlank="1" showInputMessage="1" showErrorMessage="1" prompt="Ingresar el Nombre de la categoría de las actividades" sqref="B67 B25:B26 B17:B21 B30:B32 B63:B64 B43:B46 B52:B59 B39:B40 B35:B38" xr:uid="{00000000-0002-0000-0100-000000000000}"/>
  </dataValidations>
  <printOptions horizontalCentered="1" verticalCentered="1"/>
  <pageMargins left="0" right="0.19685039370078741" top="0.19685039370078741" bottom="0.19685039370078741" header="0" footer="0"/>
  <pageSetup paperSize="5" scale="69" fitToHeight="2" orientation="landscape" horizontalDpi="300" verticalDpi="196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59"/>
  <sheetViews>
    <sheetView topLeftCell="A7" zoomScale="75" zoomScaleNormal="75" workbookViewId="0">
      <selection activeCell="D1" sqref="D1:E9"/>
    </sheetView>
  </sheetViews>
  <sheetFormatPr baseColWidth="10" defaultRowHeight="12.75" x14ac:dyDescent="0.2"/>
  <cols>
    <col min="3" max="3" width="11.42578125" style="149"/>
    <col min="4" max="4" width="31.28515625" customWidth="1"/>
    <col min="10" max="10" width="68" customWidth="1"/>
    <col min="11" max="11" width="11.42578125" style="7"/>
  </cols>
  <sheetData>
    <row r="1" spans="3:11" x14ac:dyDescent="0.2">
      <c r="I1" s="7"/>
      <c r="K1"/>
    </row>
    <row r="2" spans="3:11" x14ac:dyDescent="0.2">
      <c r="C2" s="7"/>
      <c r="I2" s="7"/>
      <c r="K2"/>
    </row>
    <row r="3" spans="3:11" x14ac:dyDescent="0.2">
      <c r="C3" s="7"/>
      <c r="I3" s="7"/>
      <c r="K3"/>
    </row>
    <row r="4" spans="3:11" x14ac:dyDescent="0.2">
      <c r="C4" s="7"/>
      <c r="I4" s="7"/>
      <c r="K4"/>
    </row>
    <row r="5" spans="3:11" x14ac:dyDescent="0.2">
      <c r="C5" s="7"/>
      <c r="I5" s="7"/>
      <c r="K5"/>
    </row>
    <row r="6" spans="3:11" x14ac:dyDescent="0.2">
      <c r="C6" s="7"/>
      <c r="I6" s="7"/>
      <c r="K6"/>
    </row>
    <row r="7" spans="3:11" x14ac:dyDescent="0.2">
      <c r="C7" s="7"/>
      <c r="I7" s="7"/>
      <c r="K7"/>
    </row>
    <row r="8" spans="3:11" x14ac:dyDescent="0.2">
      <c r="C8" s="7"/>
      <c r="I8" s="7"/>
      <c r="K8"/>
    </row>
    <row r="9" spans="3:11" x14ac:dyDescent="0.2">
      <c r="C9" s="7"/>
      <c r="I9" s="7"/>
      <c r="K9"/>
    </row>
    <row r="10" spans="3:11" x14ac:dyDescent="0.2">
      <c r="C10" s="7"/>
    </row>
    <row r="12" spans="3:11" x14ac:dyDescent="0.2">
      <c r="C12" s="7"/>
    </row>
    <row r="13" spans="3:11" x14ac:dyDescent="0.2">
      <c r="C13" s="7"/>
    </row>
    <row r="14" spans="3:11" x14ac:dyDescent="0.2">
      <c r="C14" s="7"/>
    </row>
    <row r="15" spans="3:11" x14ac:dyDescent="0.2">
      <c r="C15" s="7"/>
    </row>
    <row r="16" spans="3:11" x14ac:dyDescent="0.2">
      <c r="C16" s="7"/>
    </row>
    <row r="17" spans="3:3" x14ac:dyDescent="0.2">
      <c r="C17" s="7"/>
    </row>
    <row r="19" spans="3:3" x14ac:dyDescent="0.2">
      <c r="C19" s="7"/>
    </row>
    <row r="20" spans="3:3" x14ac:dyDescent="0.2">
      <c r="C20" s="7"/>
    </row>
    <row r="21" spans="3:3" x14ac:dyDescent="0.2">
      <c r="C21" s="7"/>
    </row>
    <row r="22" spans="3:3" x14ac:dyDescent="0.2">
      <c r="C22" s="7"/>
    </row>
    <row r="23" spans="3:3" x14ac:dyDescent="0.2">
      <c r="C23" s="7"/>
    </row>
    <row r="25" spans="3:3" x14ac:dyDescent="0.2">
      <c r="C25" s="7"/>
    </row>
    <row r="26" spans="3:3" x14ac:dyDescent="0.2">
      <c r="C26" s="7"/>
    </row>
    <row r="27" spans="3:3" x14ac:dyDescent="0.2">
      <c r="C27" s="7"/>
    </row>
    <row r="29" spans="3:3" x14ac:dyDescent="0.2">
      <c r="C29" s="7"/>
    </row>
    <row r="30" spans="3:3" x14ac:dyDescent="0.2">
      <c r="C30" s="7"/>
    </row>
    <row r="31" spans="3:3" x14ac:dyDescent="0.2">
      <c r="C31" s="7"/>
    </row>
    <row r="33" spans="2:3" x14ac:dyDescent="0.2">
      <c r="C33" s="7"/>
    </row>
    <row r="34" spans="2:3" x14ac:dyDescent="0.2">
      <c r="C34" s="7"/>
    </row>
    <row r="36" spans="2:3" x14ac:dyDescent="0.2">
      <c r="C36" s="7"/>
    </row>
    <row r="37" spans="2:3" x14ac:dyDescent="0.2">
      <c r="C37" s="7"/>
    </row>
    <row r="38" spans="2:3" x14ac:dyDescent="0.2">
      <c r="C38" s="467">
        <v>3</v>
      </c>
    </row>
    <row r="39" spans="2:3" x14ac:dyDescent="0.2">
      <c r="C39" s="467"/>
    </row>
    <row r="40" spans="2:3" x14ac:dyDescent="0.2">
      <c r="B40" t="s">
        <v>121</v>
      </c>
      <c r="C40" s="467"/>
    </row>
    <row r="41" spans="2:3" x14ac:dyDescent="0.2">
      <c r="C41" s="467">
        <v>3</v>
      </c>
    </row>
    <row r="42" spans="2:3" x14ac:dyDescent="0.2">
      <c r="C42" s="467"/>
    </row>
    <row r="43" spans="2:3" x14ac:dyDescent="0.2">
      <c r="C43" s="467"/>
    </row>
    <row r="44" spans="2:3" x14ac:dyDescent="0.2">
      <c r="B44" t="s">
        <v>114</v>
      </c>
      <c r="C44" s="467">
        <v>2</v>
      </c>
    </row>
    <row r="45" spans="2:3" x14ac:dyDescent="0.2">
      <c r="C45" s="467"/>
    </row>
    <row r="46" spans="2:3" x14ac:dyDescent="0.2">
      <c r="B46" t="s">
        <v>123</v>
      </c>
      <c r="C46" s="467">
        <v>2</v>
      </c>
    </row>
    <row r="47" spans="2:3" x14ac:dyDescent="0.2">
      <c r="B47" t="s">
        <v>119</v>
      </c>
      <c r="C47" s="467"/>
    </row>
    <row r="48" spans="2:3" x14ac:dyDescent="0.2">
      <c r="B48" t="s">
        <v>122</v>
      </c>
      <c r="C48" s="467">
        <v>2</v>
      </c>
    </row>
    <row r="49" spans="2:3" x14ac:dyDescent="0.2">
      <c r="B49" t="s">
        <v>120</v>
      </c>
      <c r="C49" s="467"/>
    </row>
    <row r="50" spans="2:3" x14ac:dyDescent="0.2">
      <c r="B50" t="s">
        <v>118</v>
      </c>
      <c r="C50" s="467">
        <v>2</v>
      </c>
    </row>
    <row r="51" spans="2:3" x14ac:dyDescent="0.2">
      <c r="B51" t="s">
        <v>117</v>
      </c>
      <c r="C51" s="467"/>
    </row>
    <row r="52" spans="2:3" x14ac:dyDescent="0.2">
      <c r="B52" t="s">
        <v>112</v>
      </c>
      <c r="C52" s="150">
        <v>1</v>
      </c>
    </row>
    <row r="53" spans="2:3" x14ac:dyDescent="0.2">
      <c r="B53" t="s">
        <v>124</v>
      </c>
      <c r="C53" s="150">
        <v>1</v>
      </c>
    </row>
    <row r="54" spans="2:3" x14ac:dyDescent="0.2">
      <c r="B54" t="s">
        <v>111</v>
      </c>
      <c r="C54" s="150">
        <v>1</v>
      </c>
    </row>
    <row r="55" spans="2:3" x14ac:dyDescent="0.2">
      <c r="B55" t="s">
        <v>115</v>
      </c>
      <c r="C55" s="150">
        <v>1</v>
      </c>
    </row>
    <row r="56" spans="2:3" x14ac:dyDescent="0.2">
      <c r="B56" t="s">
        <v>113</v>
      </c>
      <c r="C56" s="150">
        <v>1</v>
      </c>
    </row>
    <row r="57" spans="2:3" x14ac:dyDescent="0.2">
      <c r="B57" t="s">
        <v>116</v>
      </c>
      <c r="C57" s="150">
        <v>1</v>
      </c>
    </row>
    <row r="58" spans="2:3" x14ac:dyDescent="0.2">
      <c r="B58" t="s">
        <v>109</v>
      </c>
      <c r="C58" s="150">
        <v>1</v>
      </c>
    </row>
    <row r="59" spans="2:3" x14ac:dyDescent="0.2">
      <c r="B59" t="s">
        <v>110</v>
      </c>
      <c r="C59" s="150">
        <v>1</v>
      </c>
    </row>
  </sheetData>
  <sortState xmlns:xlrd2="http://schemas.microsoft.com/office/spreadsheetml/2017/richdata2" ref="H1:I62">
    <sortCondition ref="H1"/>
  </sortState>
  <mergeCells count="6">
    <mergeCell ref="C50:C51"/>
    <mergeCell ref="C41:C43"/>
    <mergeCell ref="C44:C45"/>
    <mergeCell ref="C48:C49"/>
    <mergeCell ref="C38:C40"/>
    <mergeCell ref="C46:C4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heets xmlns="https://www.miplanilla.com"/>
</file>

<file path=customXml/itemProps1.xml><?xml version="1.0" encoding="utf-8"?>
<ds:datastoreItem xmlns:ds="http://schemas.openxmlformats.org/officeDocument/2006/customXml" ds:itemID="{948BF5B8-D63C-4557-A948-F966C9AD370C}">
  <ds:schemaRefs>
    <ds:schemaRef ds:uri="https://www.miplanilla.com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Trabajo_V3 </vt:lpstr>
      <vt:lpstr>CRONOGRAMA HSE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Bermudez</dc:creator>
  <cp:lastModifiedBy>aux01</cp:lastModifiedBy>
  <cp:lastPrinted>2019-02-01T11:49:58Z</cp:lastPrinted>
  <dcterms:created xsi:type="dcterms:W3CDTF">2013-11-29T18:50:26Z</dcterms:created>
  <dcterms:modified xsi:type="dcterms:W3CDTF">2024-01-31T16:23:33Z</dcterms:modified>
</cp:coreProperties>
</file>